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0D9C6F93-2236-47BB-BB66-2F9B96D1DD0A}" xr6:coauthVersionLast="47" xr6:coauthVersionMax="47" xr10:uidLastSave="{00000000-0000-0000-0000-000000000000}"/>
  <bookViews>
    <workbookView xWindow="-120" yWindow="-120" windowWidth="29040" windowHeight="15720" xr2:uid="{8B8B74A4-B5CE-4E75-A19F-CC0D844E9145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2" i="1"/>
  <c r="E18" i="1"/>
  <c r="E17" i="1"/>
  <c r="E16" i="1"/>
  <c r="E13" i="1"/>
  <c r="E12" i="1"/>
  <c r="E10" i="1"/>
  <c r="E7" i="1"/>
  <c r="E6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tc={274A4F75-2349-4C0E-A17B-2C5BC21B72E7}</author>
    <author>tc={41C4690E-397C-41CB-AC04-AFDB73B5D6FB}</author>
    <author>tc={7D4855B3-3E89-464A-9F8F-6300B587CBD8}</author>
    <author>tc={C4C6B989-A38D-427A-8DC1-AEB4F7E7479F}</author>
    <author>tc={E9093782-679F-4101-B959-9400B2079CE6}</author>
    <author>tc={E65C6BC9-1260-47C6-A635-AA4BC48679D9}</author>
    <author>tc={EC96273A-5136-47F9-9966-461FCD3C7F14}</author>
    <author>tc={D58B4048-19BF-4E44-9A93-3ECDBFA0A237}</author>
    <author>tc={040654B4-EC8D-4ADE-AFF2-436FA40D9316}</author>
    <author>tc={80763CCF-7A03-478D-ACAE-F4A9087EE3A8}</author>
    <author>tc={99A724BF-15CC-484F-A88F-A5CEF3C625C4}</author>
    <author>tc={B4F777EA-BE53-4CFA-A8AD-D727C8492990}</author>
    <author>tc={EB2D03D4-D7C2-424D-8AB1-1626E240B1A3}</author>
  </authors>
  <commentList>
    <comment ref="E13" authorId="0" shapeId="0" xr:uid="{274A4F75-2349-4C0E-A17B-2C5BC21B72E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14" authorId="1" shapeId="0" xr:uid="{41C4690E-397C-41CB-AC04-AFDB73B5D6F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15" authorId="2" shapeId="0" xr:uid="{7D4855B3-3E89-464A-9F8F-6300B587CBD8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non disponibile: ad oggi non  disponibilità dato area impianti
</t>
      </text>
    </comment>
    <comment ref="E16" authorId="3" shapeId="0" xr:uid="{C4C6B989-A38D-427A-8DC1-AEB4F7E7479F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non disponibile: ad oggi non  disponibilità dato area impianti</t>
      </text>
    </comment>
    <comment ref="E17" authorId="4" shapeId="0" xr:uid="{E9093782-679F-4101-B959-9400B2079CE6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non disponibile: ad oggi non  disponibilità dato area impianti</t>
      </text>
    </comment>
    <comment ref="E18" authorId="5" shapeId="0" xr:uid="{E65C6BC9-1260-47C6-A635-AA4BC48679D9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19" authorId="6" shapeId="0" xr:uid="{EC96273A-5136-47F9-9966-461FCD3C7F14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20" authorId="7" shapeId="0" xr:uid="{D58B4048-19BF-4E44-9A93-3ECDBFA0A237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21" authorId="8" shapeId="0" xr:uid="{040654B4-EC8D-4ADE-AFF2-436FA40D9316}">
      <text>
        <t xml:space="preserve"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non disponibile: ad oggi non  disponibilità dato area impianti
</t>
      </text>
    </comment>
    <comment ref="E22" authorId="9" shapeId="0" xr:uid="{80763CCF-7A03-478D-ACAE-F4A9087EE3A8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non disponibile: ad oggi non  disponibilità dato area impianti</t>
      </text>
    </comment>
    <comment ref="E23" authorId="10" shapeId="0" xr:uid="{99A724BF-15CC-484F-A88F-A5CEF3C625C4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24" authorId="11" shapeId="0" xr:uid="{B4F777EA-BE53-4CFA-A8AD-D727C8492990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  <comment ref="E25" authorId="12" shapeId="0" xr:uid="{EB2D03D4-D7C2-424D-8AB1-1626E240B1A3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Dato incompleto: ad oggi parziale disponibilità dato area impianti</t>
      </text>
    </comment>
  </commentList>
</comments>
</file>

<file path=xl/sharedStrings.xml><?xml version="1.0" encoding="utf-8"?>
<sst xmlns="http://schemas.openxmlformats.org/spreadsheetml/2006/main" count="95" uniqueCount="52">
  <si>
    <t>SOL</t>
  </si>
  <si>
    <t>DENOMINAZIONE GESTORE</t>
  </si>
  <si>
    <t>ERSU SPA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</si>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</sst>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00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  <font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9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3" fontId="0" fillId="0" borderId="1" xfId="1" applyFont="1" applyBorder="1" applyAlignment="1">
      <alignment horizontal="center" vertic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43" fontId="0" fillId="5" borderId="1" xfId="1" applyFont="1" applyFill="1" applyBorder="1" applyAlignment="1">
      <alignment horizontal="center" vertical="center"/>
    </xf>
    <xf numFmtId="43" fontId="0" fillId="0" borderId="7" xfId="1" applyFont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/>
    </xf>
    <xf numFmtId="0" fontId="2" fillId="6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2" fontId="0" fillId="5" borderId="1" xfId="0" applyNumberFormat="1" applyFill="1" applyBorder="1" applyAlignment="1">
      <alignment horizontal="center"/>
    </xf>
    <xf numFmtId="0" fontId="0" fillId="0" borderId="1" xfId="0" applyBorder="1" applyAlignment="1">
      <alignment wrapText="1"/>
    </xf>
    <xf numFmtId="164" fontId="0" fillId="5" borderId="1" xfId="0" applyNumberFormat="1" applyFill="1" applyBorder="1" applyAlignment="1">
      <alignment horizontal="center"/>
    </xf>
    <xf numFmtId="0" fontId="0" fillId="0" borderId="0" xfId="0" applyAlignment="1">
      <alignment horizontal="left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DEEC5D1B-7C1C-4606-9F75-34BB9A516F7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4073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668910F-9B1A-47CD-9A0B-C836E229E5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2539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87A96A37-9FE3-4E09-AB08-D7B519AC0F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2704233" y="6291792"/>
          <a:ext cx="5477645" cy="4648849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Martino Castagnini" id="{34B5FBA7-53A2-442C-A902-0AD47E400766}" userId="S-1-5-21-1041370787-3951571995-52989136-1172" providerId="AD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E13" dT="2025-05-16T07:13:59.43" personId="{34B5FBA7-53A2-442C-A902-0AD47E400766}" id="{274A4F75-2349-4C0E-A17B-2C5BC21B72E7}">
    <text>Dato incompleto: ad oggi parziale disponibilità dato area impianti</text>
  </threadedComment>
  <threadedComment ref="E14" dT="2025-05-16T07:14:35.53" personId="{34B5FBA7-53A2-442C-A902-0AD47E400766}" id="{41C4690E-397C-41CB-AC04-AFDB73B5D6FB}">
    <text>Dato incompleto: ad oggi parziale disponibilità dato area impianti</text>
  </threadedComment>
  <threadedComment ref="E15" dT="2025-05-16T07:16:40.93" personId="{34B5FBA7-53A2-442C-A902-0AD47E400766}" id="{7D4855B3-3E89-464A-9F8F-6300B587CBD8}">
    <text xml:space="preserve">Dato non disponibile: ad oggi non  disponibilità dato area impianti
</text>
  </threadedComment>
  <threadedComment ref="E16" dT="2025-05-16T07:16:52.71" personId="{34B5FBA7-53A2-442C-A902-0AD47E400766}" id="{C4C6B989-A38D-427A-8DC1-AEB4F7E7479F}">
    <text>Dato non disponibile: ad oggi non  disponibilità dato area impianti</text>
  </threadedComment>
  <threadedComment ref="E17" dT="2025-05-16T07:16:58.78" personId="{34B5FBA7-53A2-442C-A902-0AD47E400766}" id="{E9093782-679F-4101-B959-9400B2079CE6}">
    <text>Dato non disponibile: ad oggi non  disponibilità dato area impianti</text>
  </threadedComment>
  <threadedComment ref="E18" dT="2025-05-16T07:18:04.84" personId="{34B5FBA7-53A2-442C-A902-0AD47E400766}" id="{E65C6BC9-1260-47C6-A635-AA4BC48679D9}">
    <text>Dato incompleto: ad oggi parziale disponibilità dato area impianti</text>
  </threadedComment>
  <threadedComment ref="E19" dT="2025-05-16T07:18:10.04" personId="{34B5FBA7-53A2-442C-A902-0AD47E400766}" id="{EC96273A-5136-47F9-9966-461FCD3C7F14}">
    <text>Dato incompleto: ad oggi parziale disponibilità dato area impianti</text>
  </threadedComment>
  <threadedComment ref="E20" dT="2025-05-16T07:18:15.75" personId="{34B5FBA7-53A2-442C-A902-0AD47E400766}" id="{D58B4048-19BF-4E44-9A93-3ECDBFA0A237}">
    <text>Dato incompleto: ad oggi parziale disponibilità dato area impianti</text>
  </threadedComment>
  <threadedComment ref="E21" dT="2025-05-16T07:16:40.93" personId="{34B5FBA7-53A2-442C-A902-0AD47E400766}" id="{040654B4-EC8D-4ADE-AFF2-436FA40D9316}">
    <text xml:space="preserve">Dato non disponibile: ad oggi non  disponibilità dato area impianti
</text>
  </threadedComment>
  <threadedComment ref="E22" dT="2025-05-16T07:16:52.71" personId="{34B5FBA7-53A2-442C-A902-0AD47E400766}" id="{80763CCF-7A03-478D-ACAE-F4A9087EE3A8}">
    <text>Dato non disponibile: ad oggi non  disponibilità dato area impianti</text>
  </threadedComment>
  <threadedComment ref="E23" dT="2025-05-16T07:19:17.21" personId="{34B5FBA7-53A2-442C-A902-0AD47E400766}" id="{99A724BF-15CC-484F-A88F-A5CEF3C625C4}">
    <text>Dato incompleto: ad oggi parziale disponibilità dato area impianti</text>
  </threadedComment>
  <threadedComment ref="E24" dT="2025-05-16T07:19:21.08" personId="{34B5FBA7-53A2-442C-A902-0AD47E400766}" id="{B4F777EA-BE53-4CFA-A8AD-D727C8492990}">
    <text>Dato incompleto: ad oggi parziale disponibilità dato area impianti</text>
  </threadedComment>
  <threadedComment ref="E25" dT="2025-05-16T07:19:24.79" personId="{34B5FBA7-53A2-442C-A902-0AD47E400766}" id="{EB2D03D4-D7C2-424D-8AB1-1626E240B1A3}">
    <text>Dato incompleto: ad oggi parziale disponibilità dato area impianti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C7F35-AF46-4C0C-AD6F-EC62A6C3F3B5}">
  <sheetPr>
    <tabColor rgb="FFFFFF00"/>
    <pageSetUpPr fitToPage="1"/>
  </sheetPr>
  <dimension ref="A1:F25"/>
  <sheetViews>
    <sheetView tabSelected="1" topLeftCell="A4" zoomScale="90" zoomScaleNormal="90" workbookViewId="0">
      <selection activeCell="C6" sqref="C6"/>
    </sheetView>
  </sheetViews>
  <sheetFormatPr defaultRowHeight="15" x14ac:dyDescent="0.25"/>
  <cols>
    <col min="1" max="1" width="29.7109375" customWidth="1"/>
    <col min="2" max="2" width="38.7109375" customWidth="1"/>
    <col min="3" max="3" width="38" style="28" bestFit="1" customWidth="1"/>
    <col min="4" max="4" width="17.85546875" style="10" customWidth="1"/>
    <col min="5" max="5" width="25.140625" customWidth="1"/>
    <col min="6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17244.563999999998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9186.3310000000001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8">
        <f>5869421/1000</f>
        <v>5869.4210000000003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9">
        <f>6799.165+228.25</f>
        <v>7027.415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8">
        <f>4922391/1000</f>
        <v>4922.3909999999996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2933.5790000000002</v>
      </c>
      <c r="F8" s="16" t="s">
        <v>28</v>
      </c>
    </row>
    <row r="9" spans="1:6" ht="42.75" customHeight="1" x14ac:dyDescent="0.25">
      <c r="A9" s="17"/>
      <c r="B9" s="20" t="s">
        <v>29</v>
      </c>
      <c r="C9" s="21" t="s">
        <v>30</v>
      </c>
      <c r="D9" s="14" t="s">
        <v>12</v>
      </c>
      <c r="E9" s="22">
        <v>1859732.0261437912</v>
      </c>
      <c r="F9" s="16"/>
    </row>
    <row r="10" spans="1:6" ht="30" customHeight="1" x14ac:dyDescent="0.25">
      <c r="A10" s="17"/>
      <c r="B10" s="20" t="s">
        <v>31</v>
      </c>
      <c r="C10" s="21" t="s">
        <v>32</v>
      </c>
      <c r="D10" s="14" t="s">
        <v>33</v>
      </c>
      <c r="E10" s="22">
        <f>E9*183/1000</f>
        <v>340330.96078431379</v>
      </c>
      <c r="F10" s="16" t="s">
        <v>34</v>
      </c>
    </row>
    <row r="11" spans="1:6" ht="30" customHeight="1" x14ac:dyDescent="0.25">
      <c r="A11" s="17"/>
      <c r="B11" s="23" t="s">
        <v>35</v>
      </c>
      <c r="C11" s="21" t="s">
        <v>36</v>
      </c>
      <c r="D11" s="14" t="s">
        <v>12</v>
      </c>
      <c r="E11" s="22">
        <v>2513254.1163657522</v>
      </c>
      <c r="F11" s="16"/>
    </row>
    <row r="12" spans="1:6" ht="30" customHeight="1" x14ac:dyDescent="0.25">
      <c r="A12" s="17"/>
      <c r="B12" s="23" t="s">
        <v>37</v>
      </c>
      <c r="C12" s="21" t="s">
        <v>32</v>
      </c>
      <c r="D12" s="14" t="s">
        <v>33</v>
      </c>
      <c r="E12" s="24">
        <f>E11*600/1000</f>
        <v>1507952.4698194512</v>
      </c>
      <c r="F12" s="16" t="s">
        <v>34</v>
      </c>
    </row>
    <row r="13" spans="1:6" ht="30" customHeight="1" x14ac:dyDescent="0.25">
      <c r="A13" s="17"/>
      <c r="B13" s="20" t="s">
        <v>38</v>
      </c>
      <c r="C13" s="21" t="s">
        <v>36</v>
      </c>
      <c r="D13" s="14" t="s">
        <v>12</v>
      </c>
      <c r="E13" s="25">
        <f>1011557.11938902/1000</f>
        <v>1011.55711938902</v>
      </c>
      <c r="F13" s="16"/>
    </row>
    <row r="14" spans="1:6" ht="30" customHeight="1" x14ac:dyDescent="0.25">
      <c r="A14" s="17"/>
      <c r="B14" s="20" t="s">
        <v>39</v>
      </c>
      <c r="C14" s="21" t="s">
        <v>32</v>
      </c>
      <c r="D14" s="14" t="s">
        <v>33</v>
      </c>
      <c r="E14" s="22">
        <v>973.78407705982033</v>
      </c>
      <c r="F14" s="16" t="s">
        <v>34</v>
      </c>
    </row>
    <row r="15" spans="1:6" ht="34.5" customHeight="1" x14ac:dyDescent="0.25">
      <c r="A15" s="17"/>
      <c r="B15" s="23" t="s">
        <v>40</v>
      </c>
      <c r="C15" s="21" t="s">
        <v>36</v>
      </c>
      <c r="D15" s="14" t="s">
        <v>12</v>
      </c>
      <c r="E15" s="24">
        <v>0</v>
      </c>
      <c r="F15" s="16"/>
    </row>
    <row r="16" spans="1:6" ht="30" customHeight="1" x14ac:dyDescent="0.25">
      <c r="A16" s="17"/>
      <c r="B16" s="23" t="s">
        <v>41</v>
      </c>
      <c r="C16" s="21" t="s">
        <v>42</v>
      </c>
      <c r="D16" s="14" t="s">
        <v>43</v>
      </c>
      <c r="E16" s="24">
        <f>E15/137000*550000</f>
        <v>0</v>
      </c>
      <c r="F16" s="26" t="s">
        <v>44</v>
      </c>
    </row>
    <row r="17" spans="1:6" ht="30" customHeight="1" x14ac:dyDescent="0.25">
      <c r="A17" s="17"/>
      <c r="B17" s="23" t="s">
        <v>45</v>
      </c>
      <c r="C17" s="21" t="s">
        <v>32</v>
      </c>
      <c r="D17" s="14" t="s">
        <v>33</v>
      </c>
      <c r="E17" s="24">
        <f>E15*253/1000</f>
        <v>0</v>
      </c>
      <c r="F17" s="16" t="s">
        <v>34</v>
      </c>
    </row>
    <row r="18" spans="1:6" ht="30" customHeight="1" x14ac:dyDescent="0.25">
      <c r="A18" s="17"/>
      <c r="B18" s="20" t="s">
        <v>46</v>
      </c>
      <c r="C18" s="21" t="s">
        <v>36</v>
      </c>
      <c r="D18" s="14" t="s">
        <v>12</v>
      </c>
      <c r="E18" s="27">
        <f>7744.45851234233/1000</f>
        <v>7.7444585123423302</v>
      </c>
      <c r="F18" s="16"/>
    </row>
    <row r="19" spans="1:6" ht="30" customHeight="1" x14ac:dyDescent="0.25">
      <c r="A19" s="17"/>
      <c r="B19" s="20" t="s">
        <v>41</v>
      </c>
      <c r="C19" s="21" t="s">
        <v>42</v>
      </c>
      <c r="D19" s="14" t="s">
        <v>43</v>
      </c>
      <c r="E19" s="27">
        <v>679.46664306399646</v>
      </c>
      <c r="F19" s="26" t="s">
        <v>44</v>
      </c>
    </row>
    <row r="20" spans="1:6" ht="30" customHeight="1" x14ac:dyDescent="0.25">
      <c r="A20" s="17"/>
      <c r="B20" s="20" t="s">
        <v>47</v>
      </c>
      <c r="C20" s="21" t="s">
        <v>32</v>
      </c>
      <c r="D20" s="14" t="s">
        <v>33</v>
      </c>
      <c r="E20" s="27">
        <v>246.93308251904611</v>
      </c>
      <c r="F20" s="16" t="s">
        <v>34</v>
      </c>
    </row>
    <row r="21" spans="1:6" ht="30" customHeight="1" x14ac:dyDescent="0.25">
      <c r="A21" s="17"/>
      <c r="B21" s="23" t="s">
        <v>48</v>
      </c>
      <c r="C21" s="21" t="s">
        <v>49</v>
      </c>
      <c r="D21" s="14" t="s">
        <v>12</v>
      </c>
      <c r="E21" s="24">
        <v>0</v>
      </c>
      <c r="F21" s="16"/>
    </row>
    <row r="22" spans="1:6" ht="30" customHeight="1" x14ac:dyDescent="0.25">
      <c r="A22" s="17"/>
      <c r="B22" s="23" t="s">
        <v>41</v>
      </c>
      <c r="C22" s="21" t="s">
        <v>42</v>
      </c>
      <c r="D22" s="14" t="s">
        <v>43</v>
      </c>
      <c r="E22" s="24">
        <f>E21/137000*550000</f>
        <v>0</v>
      </c>
      <c r="F22" s="26" t="s">
        <v>44</v>
      </c>
    </row>
    <row r="23" spans="1:6" ht="30" customHeight="1" x14ac:dyDescent="0.25">
      <c r="A23" s="17"/>
      <c r="B23" s="20" t="s">
        <v>50</v>
      </c>
      <c r="C23" s="21" t="s">
        <v>36</v>
      </c>
      <c r="D23" s="14" t="s">
        <v>12</v>
      </c>
      <c r="E23" s="25">
        <f>162532.116421362/1000</f>
        <v>162.53211642136202</v>
      </c>
      <c r="F23" s="16"/>
    </row>
    <row r="24" spans="1:6" ht="30" customHeight="1" x14ac:dyDescent="0.25">
      <c r="A24" s="17"/>
      <c r="B24" s="20" t="s">
        <v>41</v>
      </c>
      <c r="C24" s="21" t="s">
        <v>42</v>
      </c>
      <c r="D24" s="14" t="s">
        <v>43</v>
      </c>
      <c r="E24" s="25">
        <v>2028.9425866600079</v>
      </c>
      <c r="F24" s="26" t="s">
        <v>44</v>
      </c>
    </row>
    <row r="25" spans="1:6" ht="30" customHeight="1" x14ac:dyDescent="0.25">
      <c r="A25" s="17"/>
      <c r="B25" s="20" t="s">
        <v>51</v>
      </c>
      <c r="C25" s="21" t="s">
        <v>32</v>
      </c>
      <c r="D25" s="14" t="s">
        <v>33</v>
      </c>
      <c r="E25" s="25">
        <v>378.61524871909694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45130604-EBD4-4B2C-9414-C04BBF054B79}"/>
</file>

<file path=customXml/itemProps2.xml><?xml version="1.0" encoding="utf-8"?>
<ds:datastoreItem xmlns:ds="http://schemas.openxmlformats.org/officeDocument/2006/customXml" ds:itemID="{5AD45521-C18E-4493-B49E-FB2D7F54BE6A}"/>
</file>

<file path=customXml/itemProps3.xml><?xml version="1.0" encoding="utf-8"?>
<ds:datastoreItem xmlns:ds="http://schemas.openxmlformats.org/officeDocument/2006/customXml" ds:itemID="{0488580E-C9CD-423F-A7AD-1B34C5C8329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2025-06-10T07:42:55Z</dcterms:created>
  <dcterms:modified xsi:type="dcterms:W3CDTF">2025-06-10T07:43:29Z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