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Economia_circolare_2024/"/>
    </mc:Choice>
  </mc:AlternateContent>
  <xr:revisionPtr revIDLastSave="0" documentId="8_{6696AFCF-F49A-41F0-9E5C-F2CC6FD533D0}" xr6:coauthVersionLast="47" xr6:coauthVersionMax="47" xr10:uidLastSave="{00000000-0000-0000-0000-000000000000}"/>
  <bookViews>
    <workbookView xWindow="-120" yWindow="-120" windowWidth="29040" windowHeight="15720" xr2:uid="{B0B090EA-712A-4202-89F5-09522F1DBB42}"/>
  </bookViews>
  <sheets>
    <sheet name="SOL Economia circola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25" i="1" s="1"/>
  <c r="E22" i="1"/>
  <c r="E21" i="1"/>
  <c r="E18" i="1"/>
  <c r="E20" i="1" s="1"/>
  <c r="E16" i="1"/>
  <c r="E15" i="1"/>
  <c r="E17" i="1" s="1"/>
  <c r="E13" i="1"/>
  <c r="E14" i="1" s="1"/>
  <c r="E12" i="1"/>
  <c r="E11" i="1"/>
  <c r="E10" i="1"/>
  <c r="E9" i="1"/>
  <c r="E19" i="1" l="1"/>
  <c r="E24" i="1"/>
</calcChain>
</file>

<file path=xl/sharedStrings.xml><?xml version="1.0" encoding="utf-8"?>
<sst xmlns="http://schemas.openxmlformats.org/spreadsheetml/2006/main" count="98" uniqueCount="54">
  <si>
    <t>SOL</t>
  </si>
  <si>
    <t>DENOMINAZIONE GESTORE</t>
  </si>
  <si>
    <t>Geofor SpA</t>
  </si>
  <si>
    <t>Macrosettore</t>
  </si>
  <si>
    <t>Parametro</t>
  </si>
  <si>
    <t>Descrizione</t>
  </si>
  <si>
    <t>Unità di misura</t>
  </si>
  <si>
    <t>Valore 2024</t>
  </si>
  <si>
    <t>Dove lo trovo?</t>
  </si>
  <si>
    <t>ECONOMIA CIRCOLARE</t>
  </si>
  <si>
    <t>RIFIUTI ORGANICI raccolti</t>
  </si>
  <si>
    <t>TOT rifiuti ORGANICI raccolti (per tutta la SOL)</t>
  </si>
  <si>
    <t>ton</t>
  </si>
  <si>
    <t>Principali EER: 200108, 200201, 200302 DATI BILANCIO 2024</t>
  </si>
  <si>
    <t>CARTA E CARTONE raccolto</t>
  </si>
  <si>
    <t>TOT rifiuti CARTA E CARTONE raccolti (per tutta la SOL)</t>
  </si>
  <si>
    <t>Principali EER: 150101, 200101 DATI BILANCIO 2024</t>
  </si>
  <si>
    <t>IMBALLAGGI IN MATERIALI MISTI raccolti</t>
  </si>
  <si>
    <t>TOT rifiuti I.M.M. raccolti (per tutta la SOL)</t>
  </si>
  <si>
    <t>Principali EER: 150105, 150106 DATI BILANCIO 2024</t>
  </si>
  <si>
    <t>VETRO raccolto</t>
  </si>
  <si>
    <t>TOT rifiuti VETRO raccolti (per tutta la SOL)</t>
  </si>
  <si>
    <t>Principali EER: 150107, 200102 DATI BILANCIO 2024</t>
  </si>
  <si>
    <t>RIFIUTI INGOMBRANTI raccolti</t>
  </si>
  <si>
    <t>TOT rifiuti INGOMBRANTI raccolti (per tutta la SOL)</t>
  </si>
  <si>
    <t>Principali EER: 200307 DATI BILANCIO 2024</t>
  </si>
  <si>
    <t>LEGNO raccolto</t>
  </si>
  <si>
    <t>TOT rifiuti LEGNO raccolti (per tutta la SOL)</t>
  </si>
  <si>
    <t>Principali EER: 150103, 200138 DATI BILANCIO 2024</t>
  </si>
  <si>
    <t>Materia prima risparmiata ACM (ammendante compostato misto)</t>
  </si>
  <si>
    <t>Da calcolarsi in funzione dei quantitativi di frazione merceologica similare (organico) raccolta su tutti i territori</t>
  </si>
  <si>
    <t>Emissioni CO2 evitate ACM</t>
  </si>
  <si>
    <t>Emissioni risparmiate da frazione merceologica similare</t>
  </si>
  <si>
    <t>tonCO2</t>
  </si>
  <si>
    <t>Fonte: Elaborazione Ambiente Italia</t>
  </si>
  <si>
    <t>Materia prima risparmiata CARTA/CARTONE</t>
  </si>
  <si>
    <t>Da calcolarsi in funzione dei quantitativi di frazione merceologica similare raccolta su tutti i territori</t>
  </si>
  <si>
    <t>Emissioni CO2 evitate CARTA/CARTONE</t>
  </si>
  <si>
    <t>Materia prima risparmiata PLASTICA</t>
  </si>
  <si>
    <t>selezionato da MULTILEGGERO e MULTIPESANTE + 150102</t>
  </si>
  <si>
    <t>Emissioni CO2 evitate PLASTICA</t>
  </si>
  <si>
    <t>Materia prima risparmiata VETRO</t>
  </si>
  <si>
    <t>Energia primaria risparmiata</t>
  </si>
  <si>
    <t>Energia risparmiata per l'avvenuto riciclaggio</t>
  </si>
  <si>
    <t>MWh</t>
  </si>
  <si>
    <t>Fonte: La Green Economy e il contributo di Conai al sistema Paese. CONAI 2016</t>
  </si>
  <si>
    <t>Emissioni CO2 evitate VETRO</t>
  </si>
  <si>
    <t>Materia prima risparmiata ALLUMINIO</t>
  </si>
  <si>
    <t>selezionato da MULTILEGGERO e MULTIPESANTE</t>
  </si>
  <si>
    <t>Emissioni CO2 evitate ALLUMINIO</t>
  </si>
  <si>
    <t>Materia prima risparmiata LEGNO</t>
  </si>
  <si>
    <t>Da calcolarsi sulla base delle dichiarazioni rese dagli impianti di recupero</t>
  </si>
  <si>
    <t>Materia prima risparmiata ACCIAIO</t>
  </si>
  <si>
    <t>Emissioni CO2 evitate ACCIAIO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</si>
</sst>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b/>
      <i/>
      <sz val="22"/>
      <color rgb="FFFFFFFF"/>
      <name val="Arial"/>
      <family val="2"/>
    </font>
    <font>
      <sz val="8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8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4" borderId="5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5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296333</xdr:colOff>
      <xdr:row>0</xdr:row>
      <xdr:rowOff>95250</xdr:rowOff>
    </xdr:from>
    <xdr:to>
      <xdr:col>15</xdr:col>
      <xdr:colOff>325682</xdr:colOff>
      <xdr:row>6</xdr:row>
      <xdr:rowOff>346411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63B442DB-3C48-4742-87C8-802647E203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50483" y="95250"/>
          <a:ext cx="5515749" cy="2422861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380999</xdr:colOff>
      <xdr:row>7</xdr:row>
      <xdr:rowOff>201084</xdr:rowOff>
    </xdr:from>
    <xdr:to>
      <xdr:col>15</xdr:col>
      <xdr:colOff>478940</xdr:colOff>
      <xdr:row>15</xdr:row>
      <xdr:rowOff>55902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E0A23012-FF1B-498C-A2EE-D97EC5D9E9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535149" y="2820459"/>
          <a:ext cx="5584341" cy="3188568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15</xdr:row>
      <xdr:rowOff>338667</xdr:rowOff>
    </xdr:from>
    <xdr:to>
      <xdr:col>15</xdr:col>
      <xdr:colOff>358698</xdr:colOff>
      <xdr:row>31</xdr:row>
      <xdr:rowOff>34516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CAC1391D-A744-4E6C-8C56-4FEBC6BC14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513983" y="6291792"/>
          <a:ext cx="5485265" cy="464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461F98-F082-46BC-AE3D-C843EB124799}">
  <sheetPr>
    <pageSetUpPr fitToPage="1"/>
  </sheetPr>
  <dimension ref="A1:F25"/>
  <sheetViews>
    <sheetView tabSelected="1" topLeftCell="B9" zoomScale="90" zoomScaleNormal="90" workbookViewId="0">
      <selection activeCell="C3" sqref="C3:E8"/>
    </sheetView>
  </sheetViews>
  <sheetFormatPr defaultRowHeight="15" x14ac:dyDescent="0.25"/>
  <cols>
    <col min="1" max="1" width="29.7109375" customWidth="1"/>
    <col min="2" max="2" width="38.7109375" customWidth="1"/>
    <col min="3" max="3" width="38" style="25" bestFit="1" customWidth="1"/>
    <col min="4" max="4" width="17.85546875" style="10" customWidth="1"/>
    <col min="5" max="5" width="35.7109375" customWidth="1"/>
    <col min="6" max="6" width="52.28515625" bestFit="1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s="10" customFormat="1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s="10" customFormat="1" ht="35.25" customHeight="1" x14ac:dyDescent="0.25">
      <c r="A3" s="11" t="s">
        <v>9</v>
      </c>
      <c r="B3" s="12" t="s">
        <v>10</v>
      </c>
      <c r="C3" s="13" t="s">
        <v>11</v>
      </c>
      <c r="D3" s="14" t="s">
        <v>12</v>
      </c>
      <c r="E3" s="15">
        <v>61465.2</v>
      </c>
      <c r="F3" s="16" t="s">
        <v>13</v>
      </c>
    </row>
    <row r="4" spans="1:6" s="10" customFormat="1" ht="35.25" customHeight="1" x14ac:dyDescent="0.25">
      <c r="A4" s="17"/>
      <c r="B4" s="12" t="s">
        <v>14</v>
      </c>
      <c r="C4" s="13" t="s">
        <v>15</v>
      </c>
      <c r="D4" s="14" t="s">
        <v>12</v>
      </c>
      <c r="E4" s="15">
        <v>23974.14</v>
      </c>
      <c r="F4" s="16" t="s">
        <v>16</v>
      </c>
    </row>
    <row r="5" spans="1:6" s="10" customFormat="1" ht="35.25" customHeight="1" x14ac:dyDescent="0.25">
      <c r="A5" s="17"/>
      <c r="B5" s="12" t="s">
        <v>17</v>
      </c>
      <c r="C5" s="13" t="s">
        <v>18</v>
      </c>
      <c r="D5" s="14" t="s">
        <v>12</v>
      </c>
      <c r="E5" s="15">
        <v>18313.77</v>
      </c>
      <c r="F5" s="16" t="s">
        <v>19</v>
      </c>
    </row>
    <row r="6" spans="1:6" s="10" customFormat="1" ht="35.25" customHeight="1" x14ac:dyDescent="0.25">
      <c r="A6" s="17"/>
      <c r="B6" s="12" t="s">
        <v>20</v>
      </c>
      <c r="C6" s="13" t="s">
        <v>21</v>
      </c>
      <c r="D6" s="14" t="s">
        <v>12</v>
      </c>
      <c r="E6" s="15">
        <v>14232.74</v>
      </c>
      <c r="F6" s="16" t="s">
        <v>22</v>
      </c>
    </row>
    <row r="7" spans="1:6" ht="35.25" customHeight="1" x14ac:dyDescent="0.25">
      <c r="A7" s="17"/>
      <c r="B7" s="12" t="s">
        <v>23</v>
      </c>
      <c r="C7" s="13" t="s">
        <v>24</v>
      </c>
      <c r="D7" s="14" t="s">
        <v>12</v>
      </c>
      <c r="E7" s="15">
        <v>8832.48</v>
      </c>
      <c r="F7" s="16" t="s">
        <v>25</v>
      </c>
    </row>
    <row r="8" spans="1:6" ht="35.25" customHeight="1" x14ac:dyDescent="0.25">
      <c r="A8" s="17"/>
      <c r="B8" s="12" t="s">
        <v>26</v>
      </c>
      <c r="C8" s="13" t="s">
        <v>27</v>
      </c>
      <c r="D8" s="14" t="s">
        <v>12</v>
      </c>
      <c r="E8" s="15">
        <v>9424.85</v>
      </c>
      <c r="F8" s="16" t="s">
        <v>28</v>
      </c>
    </row>
    <row r="9" spans="1:6" ht="42.75" customHeight="1" x14ac:dyDescent="0.25">
      <c r="A9" s="17"/>
      <c r="B9" s="18" t="s">
        <v>29</v>
      </c>
      <c r="C9" s="19" t="s">
        <v>30</v>
      </c>
      <c r="D9" s="20" t="s">
        <v>12</v>
      </c>
      <c r="E9" s="21">
        <f>+E3</f>
        <v>61465.2</v>
      </c>
      <c r="F9" s="22"/>
    </row>
    <row r="10" spans="1:6" ht="30" customHeight="1" x14ac:dyDescent="0.25">
      <c r="A10" s="17"/>
      <c r="B10" s="18" t="s">
        <v>31</v>
      </c>
      <c r="C10" s="19" t="s">
        <v>32</v>
      </c>
      <c r="D10" s="20" t="s">
        <v>33</v>
      </c>
      <c r="E10" s="21">
        <f>E9*183/1000</f>
        <v>11248.131599999999</v>
      </c>
      <c r="F10" s="22" t="s">
        <v>34</v>
      </c>
    </row>
    <row r="11" spans="1:6" ht="30" customHeight="1" x14ac:dyDescent="0.25">
      <c r="A11" s="17"/>
      <c r="B11" s="23" t="s">
        <v>35</v>
      </c>
      <c r="C11" s="19" t="s">
        <v>36</v>
      </c>
      <c r="D11" s="20" t="s">
        <v>12</v>
      </c>
      <c r="E11" s="21">
        <f>+E4</f>
        <v>23974.14</v>
      </c>
      <c r="F11" s="22"/>
    </row>
    <row r="12" spans="1:6" ht="30" customHeight="1" x14ac:dyDescent="0.25">
      <c r="A12" s="17"/>
      <c r="B12" s="23" t="s">
        <v>37</v>
      </c>
      <c r="C12" s="19" t="s">
        <v>32</v>
      </c>
      <c r="D12" s="20" t="s">
        <v>33</v>
      </c>
      <c r="E12" s="21">
        <f>E11*600/1000</f>
        <v>14384.484</v>
      </c>
      <c r="F12" s="22" t="s">
        <v>34</v>
      </c>
    </row>
    <row r="13" spans="1:6" ht="30" customHeight="1" x14ac:dyDescent="0.25">
      <c r="A13" s="17"/>
      <c r="B13" s="18" t="s">
        <v>38</v>
      </c>
      <c r="C13" s="19" t="s">
        <v>36</v>
      </c>
      <c r="D13" s="20" t="s">
        <v>12</v>
      </c>
      <c r="E13" s="21">
        <f>10974+21.04+135</f>
        <v>11130.04</v>
      </c>
      <c r="F13" s="22" t="s">
        <v>39</v>
      </c>
    </row>
    <row r="14" spans="1:6" ht="30" customHeight="1" x14ac:dyDescent="0.25">
      <c r="A14" s="17"/>
      <c r="B14" s="18" t="s">
        <v>40</v>
      </c>
      <c r="C14" s="19" t="s">
        <v>32</v>
      </c>
      <c r="D14" s="20" t="s">
        <v>33</v>
      </c>
      <c r="E14" s="21">
        <f>E13*1000/1000</f>
        <v>11130.04</v>
      </c>
      <c r="F14" s="22" t="s">
        <v>34</v>
      </c>
    </row>
    <row r="15" spans="1:6" ht="34.5" customHeight="1" x14ac:dyDescent="0.25">
      <c r="A15" s="17"/>
      <c r="B15" s="23" t="s">
        <v>41</v>
      </c>
      <c r="C15" s="19" t="s">
        <v>36</v>
      </c>
      <c r="D15" s="20" t="s">
        <v>12</v>
      </c>
      <c r="E15" s="21">
        <f>+E6</f>
        <v>14232.74</v>
      </c>
      <c r="F15" s="22"/>
    </row>
    <row r="16" spans="1:6" ht="30" customHeight="1" x14ac:dyDescent="0.25">
      <c r="A16" s="17"/>
      <c r="B16" s="23" t="s">
        <v>42</v>
      </c>
      <c r="C16" s="19" t="s">
        <v>43</v>
      </c>
      <c r="D16" s="20" t="s">
        <v>44</v>
      </c>
      <c r="E16" s="21">
        <f>E15/137000*550000</f>
        <v>57138.737226277379</v>
      </c>
      <c r="F16" s="24" t="s">
        <v>45</v>
      </c>
    </row>
    <row r="17" spans="1:6" ht="30" customHeight="1" x14ac:dyDescent="0.25">
      <c r="A17" s="17"/>
      <c r="B17" s="23" t="s">
        <v>46</v>
      </c>
      <c r="C17" s="19" t="s">
        <v>32</v>
      </c>
      <c r="D17" s="20" t="s">
        <v>33</v>
      </c>
      <c r="E17" s="21">
        <f>E15*253/1000</f>
        <v>3600.8832199999997</v>
      </c>
      <c r="F17" s="22" t="s">
        <v>34</v>
      </c>
    </row>
    <row r="18" spans="1:6" ht="30" customHeight="1" x14ac:dyDescent="0.25">
      <c r="A18" s="17"/>
      <c r="B18" s="18" t="s">
        <v>47</v>
      </c>
      <c r="C18" s="19" t="s">
        <v>36</v>
      </c>
      <c r="D18" s="20" t="s">
        <v>12</v>
      </c>
      <c r="E18" s="21">
        <f>1.55+161.5</f>
        <v>163.05000000000001</v>
      </c>
      <c r="F18" s="22" t="s">
        <v>48</v>
      </c>
    </row>
    <row r="19" spans="1:6" ht="30" customHeight="1" x14ac:dyDescent="0.25">
      <c r="A19" s="17"/>
      <c r="B19" s="18" t="s">
        <v>42</v>
      </c>
      <c r="C19" s="19" t="s">
        <v>43</v>
      </c>
      <c r="D19" s="20" t="s">
        <v>44</v>
      </c>
      <c r="E19" s="21">
        <f>E18/1000*13889</f>
        <v>2264.6014500000001</v>
      </c>
      <c r="F19" s="24" t="s">
        <v>45</v>
      </c>
    </row>
    <row r="20" spans="1:6" ht="30" customHeight="1" x14ac:dyDescent="0.25">
      <c r="A20" s="17"/>
      <c r="B20" s="18" t="s">
        <v>49</v>
      </c>
      <c r="C20" s="19" t="s">
        <v>32</v>
      </c>
      <c r="D20" s="20" t="s">
        <v>33</v>
      </c>
      <c r="E20" s="21">
        <f>E18*9074/1000</f>
        <v>1479.5157000000002</v>
      </c>
      <c r="F20" s="22" t="s">
        <v>34</v>
      </c>
    </row>
    <row r="21" spans="1:6" ht="30" customHeight="1" x14ac:dyDescent="0.25">
      <c r="A21" s="17"/>
      <c r="B21" s="23" t="s">
        <v>50</v>
      </c>
      <c r="C21" s="19" t="s">
        <v>51</v>
      </c>
      <c r="D21" s="20" t="s">
        <v>12</v>
      </c>
      <c r="E21" s="21">
        <f>+E8</f>
        <v>9424.85</v>
      </c>
      <c r="F21" s="22"/>
    </row>
    <row r="22" spans="1:6" ht="30" customHeight="1" x14ac:dyDescent="0.25">
      <c r="A22" s="17"/>
      <c r="B22" s="23" t="s">
        <v>42</v>
      </c>
      <c r="C22" s="19" t="s">
        <v>43</v>
      </c>
      <c r="D22" s="20" t="s">
        <v>44</v>
      </c>
      <c r="E22" s="21">
        <f>E21/2071000*4387778</f>
        <v>19968.203516803478</v>
      </c>
      <c r="F22" s="24" t="s">
        <v>45</v>
      </c>
    </row>
    <row r="23" spans="1:6" ht="30" customHeight="1" x14ac:dyDescent="0.25">
      <c r="A23" s="17"/>
      <c r="B23" s="18" t="s">
        <v>52</v>
      </c>
      <c r="C23" s="19" t="s">
        <v>36</v>
      </c>
      <c r="D23" s="20" t="s">
        <v>12</v>
      </c>
      <c r="E23" s="21">
        <f>578+5.44</f>
        <v>583.44000000000005</v>
      </c>
      <c r="F23" s="22" t="s">
        <v>48</v>
      </c>
    </row>
    <row r="24" spans="1:6" ht="30" customHeight="1" x14ac:dyDescent="0.25">
      <c r="A24" s="17"/>
      <c r="B24" s="18" t="s">
        <v>42</v>
      </c>
      <c r="C24" s="19" t="s">
        <v>43</v>
      </c>
      <c r="D24" s="20" t="s">
        <v>44</v>
      </c>
      <c r="E24" s="21">
        <f>E23/18000*91944</f>
        <v>2980.2115200000003</v>
      </c>
      <c r="F24" s="24" t="s">
        <v>45</v>
      </c>
    </row>
    <row r="25" spans="1:6" ht="30" customHeight="1" x14ac:dyDescent="0.25">
      <c r="A25" s="17"/>
      <c r="B25" s="18" t="s">
        <v>53</v>
      </c>
      <c r="C25" s="19" t="s">
        <v>32</v>
      </c>
      <c r="D25" s="20" t="s">
        <v>33</v>
      </c>
      <c r="E25" s="21">
        <f>E23*1487/1000</f>
        <v>867.57528000000002</v>
      </c>
      <c r="F25" s="22" t="s">
        <v>34</v>
      </c>
    </row>
  </sheetData>
  <mergeCells count="2">
    <mergeCell ref="D1:F1"/>
    <mergeCell ref="A3:A2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1200" r:id="rId1"/>
  <headerFooter>
    <oddHeader>&amp;C&amp;F&amp;R&amp;A</oddHeader>
    <oddFooter>&amp;L&amp;D&amp;RPagina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7C46A33-14AE-4CEC-B9B6-E7B863600B7B}"/>
</file>

<file path=customXml/itemProps2.xml><?xml version="1.0" encoding="utf-8"?>
<ds:datastoreItem xmlns:ds="http://schemas.openxmlformats.org/officeDocument/2006/customXml" ds:itemID="{3F286E23-2540-4548-AAEE-A56C46441114}"/>
</file>

<file path=customXml/itemProps3.xml><?xml version="1.0" encoding="utf-8"?>
<ds:datastoreItem xmlns:ds="http://schemas.openxmlformats.org/officeDocument/2006/customXml" ds:itemID="{4FD37A78-C70A-4AEF-8693-F4FB90146F4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2025-06-10T13:36:51Z</dcterms:created>
  <dcterms:modified xsi:type="dcterms:W3CDTF">2025-06-10T13:41:10Z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