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Da_pubblicare/Economia_circolare/"/>
    </mc:Choice>
  </mc:AlternateContent>
  <xr:revisionPtr revIDLastSave="0" documentId="8_{155FC0BE-41E8-4F58-AD40-5DD01AC15D2C}" xr6:coauthVersionLast="47" xr6:coauthVersionMax="47" xr10:uidLastSave="{00000000-0000-0000-0000-000000000000}"/>
  <bookViews>
    <workbookView xWindow="28680" yWindow="-120" windowWidth="29040" windowHeight="15720" xr2:uid="{09804965-3F6A-48A0-98A6-6F2323AE341B}"/>
  </bookViews>
  <sheets>
    <sheet name="SOL Economia circolar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3" i="1" l="1"/>
  <c r="E25" i="1" s="1"/>
  <c r="E18" i="1"/>
  <c r="E20" i="1" s="1"/>
  <c r="E15" i="1"/>
  <c r="E17" i="1" s="1"/>
  <c r="E13" i="1"/>
  <c r="E14" i="1" s="1"/>
  <c r="E9" i="1"/>
  <c r="E10" i="1" s="1"/>
  <c r="E8" i="1"/>
  <c r="E21" i="1" s="1"/>
  <c r="E22" i="1" s="1"/>
  <c r="E5" i="1"/>
  <c r="E4" i="1"/>
  <c r="E11" i="1" s="1"/>
  <c r="E12" i="1" s="1"/>
  <c r="E3" i="1"/>
  <c r="E16" i="1" l="1"/>
  <c r="E19" i="1"/>
  <c r="E24" i="1"/>
</calcChain>
</file>

<file path=xl/sharedStrings.xml><?xml version="1.0" encoding="utf-8"?>
<sst xmlns="http://schemas.openxmlformats.org/spreadsheetml/2006/main" count="95" uniqueCount="52">
  <si>
    <t>SOL</t>
  </si>
  <si>
    <t>DENOMINAZIONE GESTORE</t>
  </si>
  <si>
    <t xml:space="preserve">ASCIT </t>
  </si>
  <si>
    <t>Macrosettore</t>
  </si>
  <si>
    <t>Parametro</t>
  </si>
  <si>
    <t>Descrizione</t>
  </si>
  <si>
    <t>Unità di misura</t>
  </si>
  <si>
    <t>Valore 2023</t>
  </si>
  <si>
    <t>Dove lo trovo?</t>
  </si>
  <si>
    <t>ECONOMIA CIRCOLARE</t>
  </si>
  <si>
    <t>RIFIUTI ORGANICI raccolti</t>
  </si>
  <si>
    <t>TOT rifiuti ORGANICI raccolti (per tutta la SOL)</t>
  </si>
  <si>
    <t>ton</t>
  </si>
  <si>
    <t>Principali EER: 200108, 200201, 200302</t>
  </si>
  <si>
    <t>CARTA E CARTONE raccolto</t>
  </si>
  <si>
    <t>TOT rifiuti CARTA E CARTONE raccolti (per tutta la SOL)</t>
  </si>
  <si>
    <t>Principali EER: 150101, 200101</t>
  </si>
  <si>
    <t>IMBALLAGGI IN MATERIALI MISTI raccolti</t>
  </si>
  <si>
    <t>TOT rifiuti I.M.M. raccolti (per tutta la SOL)</t>
  </si>
  <si>
    <t>Principali EER: 150105, 150106</t>
  </si>
  <si>
    <t>VETRO raccolto</t>
  </si>
  <si>
    <t>TOT rifiuti VETRO raccolti (per tutta la SOL)</t>
  </si>
  <si>
    <t>Principali EER: 150107, 200102</t>
  </si>
  <si>
    <t>RIFIUTI INGOMBRANTI raccolti</t>
  </si>
  <si>
    <t>TOT rifiuti INGOMBRANTI raccolti (per tutta la SOL)</t>
  </si>
  <si>
    <t>Principali EER: 200307</t>
  </si>
  <si>
    <t>LEGNO raccolto</t>
  </si>
  <si>
    <t>TOT rifiuti LEGNO raccolti (per tutta la SOL)</t>
  </si>
  <si>
    <t>Principali EER: 150103, 200138</t>
  </si>
  <si>
    <t>Materia prima risparmiata ACM (ammendante compostato misto)</t>
  </si>
  <si>
    <t>Da calcolarsi in funzione dei quantitativi di frazione merceologica similare (organico) raccolta su tutti i territori</t>
  </si>
  <si>
    <t>Emissioni CO2 evitate ACM</t>
  </si>
  <si>
    <t>Emissioni risparmiate da frazione merceologica similare</t>
  </si>
  <si>
    <t>tonCO2</t>
  </si>
  <si>
    <t>Fonte: Elaborazione Ambiente Italia</t>
  </si>
  <si>
    <t>Materia prima risparmiata CARTA/CARTONE</t>
  </si>
  <si>
    <t>Da calcolarsi in funzione dei quantitativi di frazione merceologica similare raccolta su tutti i territori</t>
  </si>
  <si>
    <t>Emissioni CO2 evitate CARTA/CARTONE</t>
  </si>
  <si>
    <t>Materia prima risparmiata PLASTICA</t>
  </si>
  <si>
    <t>Emissioni CO2 evitate PLASTICA</t>
  </si>
  <si>
    <t>Materia prima risparmiata VETRO</t>
  </si>
  <si>
    <t>Energia primaria risparmiata</t>
  </si>
  <si>
    <t>Energia risparmiata per l'avvenuto riciclaggio</t>
  </si>
  <si>
    <t>MWh</t>
  </si>
  <si>
    <t>Fonte: La Green Economy e il contributo di Conai al sistema Paese. CONAI 2016</t>
  </si>
  <si>
    <t>Emissioni CO2 evitate VETRO</t>
  </si>
  <si>
    <t>Materia prima risparmiata ALLUMINIO</t>
  </si>
  <si>
    <t>Emissioni CO2 evitate ALLUMINIO</t>
  </si>
  <si>
    <t>Materia prima risparmiata LEGNO</t>
  </si>
  <si>
    <t>Da calcolarsi sulla base delle dichiarazioni rese dagli impianti di recupero</t>
  </si>
  <si>
    <t>Materia prima risparmiata ACCIAIO</t>
  </si>
  <si>
    <t>Emissioni CO2 evitate ACCIAIO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</si>
</sst>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b/>
      <sz val="11"/>
      <color rgb="FF000000"/>
      <name val="Arial"/>
      <family val="2"/>
    </font>
    <font>
      <b/>
      <sz val="8"/>
      <color rgb="FF000000"/>
      <name val="Arial"/>
      <family val="2"/>
    </font>
    <font>
      <b/>
      <i/>
      <sz val="22"/>
      <color rgb="FFFFFFFF"/>
      <name val="Arial"/>
      <family val="2"/>
    </font>
    <font>
      <sz val="8"/>
      <color rgb="FFFF0000"/>
      <name val="Microsoft Sans Serif"/>
      <family val="2"/>
    </font>
    <font>
      <sz val="8"/>
      <color theme="1"/>
      <name val="Microsoft Sans Serif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EC7C30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6" fillId="4" borderId="5" xfId="0" applyFont="1" applyFill="1" applyBorder="1" applyAlignment="1">
      <alignment horizontal="center" vertical="center" textRotation="90" wrapText="1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0" fillId="0" borderId="1" xfId="0" applyBorder="1"/>
    <xf numFmtId="0" fontId="6" fillId="4" borderId="6" xfId="0" applyFont="1" applyFill="1" applyBorder="1" applyAlignment="1">
      <alignment horizontal="center" vertical="center" textRotation="90" wrapText="1"/>
    </xf>
    <xf numFmtId="0" fontId="2" fillId="2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center"/>
    </xf>
    <xf numFmtId="0" fontId="2" fillId="5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0" xfId="0" applyAlignment="1">
      <alignment horizontal="left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296333</xdr:colOff>
      <xdr:row>0</xdr:row>
      <xdr:rowOff>95250</xdr:rowOff>
    </xdr:from>
    <xdr:to>
      <xdr:col>15</xdr:col>
      <xdr:colOff>316157</xdr:colOff>
      <xdr:row>6</xdr:row>
      <xdr:rowOff>346411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2AB2A184-6BDD-4BD2-8BF0-1B531A227A3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345583" y="95250"/>
          <a:ext cx="5506224" cy="2422861"/>
        </a:xfrm>
        <a:prstGeom prst="rect">
          <a:avLst/>
        </a:prstGeom>
      </xdr:spPr>
    </xdr:pic>
    <xdr:clientData/>
  </xdr:twoCellAnchor>
  <xdr:twoCellAnchor editAs="oneCell">
    <xdr:from>
      <xdr:col>6</xdr:col>
      <xdr:colOff>380999</xdr:colOff>
      <xdr:row>7</xdr:row>
      <xdr:rowOff>201084</xdr:rowOff>
    </xdr:from>
    <xdr:to>
      <xdr:col>15</xdr:col>
      <xdr:colOff>486560</xdr:colOff>
      <xdr:row>15</xdr:row>
      <xdr:rowOff>69237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BD4D0F1C-C3C6-4648-9957-EE8E743BBC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430249" y="2820459"/>
          <a:ext cx="5591961" cy="3201903"/>
        </a:xfrm>
        <a:prstGeom prst="rect">
          <a:avLst/>
        </a:prstGeom>
      </xdr:spPr>
    </xdr:pic>
    <xdr:clientData/>
  </xdr:twoCellAnchor>
  <xdr:twoCellAnchor editAs="oneCell">
    <xdr:from>
      <xdr:col>6</xdr:col>
      <xdr:colOff>359833</xdr:colOff>
      <xdr:row>15</xdr:row>
      <xdr:rowOff>338667</xdr:rowOff>
    </xdr:from>
    <xdr:to>
      <xdr:col>15</xdr:col>
      <xdr:colOff>351078</xdr:colOff>
      <xdr:row>31</xdr:row>
      <xdr:rowOff>34516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56FC1325-99C1-4530-B2E2-56FFEDBBE34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3409083" y="6291792"/>
          <a:ext cx="5477645" cy="46488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8D5738-A0D6-4CEE-B73D-A112E2C96BA4}">
  <sheetPr>
    <pageSetUpPr fitToPage="1"/>
  </sheetPr>
  <dimension ref="A1:F25"/>
  <sheetViews>
    <sheetView tabSelected="1" zoomScale="90" zoomScaleNormal="90" workbookViewId="0">
      <selection activeCell="E12" sqref="E12"/>
    </sheetView>
  </sheetViews>
  <sheetFormatPr defaultRowHeight="15" x14ac:dyDescent="0.25"/>
  <cols>
    <col min="1" max="1" width="29.7109375" customWidth="1"/>
    <col min="2" max="2" width="38.7109375" customWidth="1"/>
    <col min="3" max="3" width="38" style="23" bestFit="1" customWidth="1"/>
    <col min="4" max="4" width="17.85546875" style="10" customWidth="1"/>
    <col min="5" max="6" width="35.7109375" customWidth="1"/>
  </cols>
  <sheetData>
    <row r="1" spans="1:6" x14ac:dyDescent="0.25">
      <c r="A1" s="1" t="s">
        <v>0</v>
      </c>
      <c r="B1" s="2" t="s">
        <v>1</v>
      </c>
      <c r="C1" s="3" t="s">
        <v>2</v>
      </c>
      <c r="D1" s="4"/>
      <c r="E1" s="5"/>
      <c r="F1" s="6"/>
    </row>
    <row r="2" spans="1:6" s="10" customFormat="1" x14ac:dyDescent="0.25">
      <c r="A2" s="7" t="s">
        <v>3</v>
      </c>
      <c r="B2" s="7" t="s">
        <v>4</v>
      </c>
      <c r="C2" s="8" t="s">
        <v>5</v>
      </c>
      <c r="D2" s="7" t="s">
        <v>6</v>
      </c>
      <c r="E2" s="7" t="s">
        <v>7</v>
      </c>
      <c r="F2" s="9" t="s">
        <v>8</v>
      </c>
    </row>
    <row r="3" spans="1:6" s="10" customFormat="1" ht="35.25" customHeight="1" x14ac:dyDescent="0.25">
      <c r="A3" s="11" t="s">
        <v>9</v>
      </c>
      <c r="B3" s="12" t="s">
        <v>10</v>
      </c>
      <c r="C3" s="13" t="s">
        <v>11</v>
      </c>
      <c r="D3" s="14" t="s">
        <v>12</v>
      </c>
      <c r="E3" s="15">
        <f>9987.44+6053.61</f>
        <v>16041.05</v>
      </c>
      <c r="F3" s="16" t="s">
        <v>13</v>
      </c>
    </row>
    <row r="4" spans="1:6" s="10" customFormat="1" ht="35.25" customHeight="1" x14ac:dyDescent="0.25">
      <c r="A4" s="17"/>
      <c r="B4" s="12" t="s">
        <v>14</v>
      </c>
      <c r="C4" s="13" t="s">
        <v>15</v>
      </c>
      <c r="D4" s="14" t="s">
        <v>12</v>
      </c>
      <c r="E4" s="15">
        <f>6314.013+0.66+1028.16</f>
        <v>7342.8329999999996</v>
      </c>
      <c r="F4" s="16" t="s">
        <v>16</v>
      </c>
    </row>
    <row r="5" spans="1:6" s="10" customFormat="1" ht="35.25" customHeight="1" x14ac:dyDescent="0.25">
      <c r="A5" s="17"/>
      <c r="B5" s="12" t="s">
        <v>17</v>
      </c>
      <c r="C5" s="13" t="s">
        <v>18</v>
      </c>
      <c r="D5" s="14" t="s">
        <v>12</v>
      </c>
      <c r="E5" s="15">
        <f>4891.994+80.4</f>
        <v>4972.3939999999993</v>
      </c>
      <c r="F5" s="16" t="s">
        <v>19</v>
      </c>
    </row>
    <row r="6" spans="1:6" s="10" customFormat="1" ht="35.25" customHeight="1" x14ac:dyDescent="0.25">
      <c r="A6" s="17"/>
      <c r="B6" s="12" t="s">
        <v>20</v>
      </c>
      <c r="C6" s="13" t="s">
        <v>21</v>
      </c>
      <c r="D6" s="14" t="s">
        <v>12</v>
      </c>
      <c r="E6" s="15">
        <v>4506.17</v>
      </c>
      <c r="F6" s="16" t="s">
        <v>22</v>
      </c>
    </row>
    <row r="7" spans="1:6" ht="35.25" customHeight="1" x14ac:dyDescent="0.25">
      <c r="A7" s="17"/>
      <c r="B7" s="12" t="s">
        <v>23</v>
      </c>
      <c r="C7" s="13" t="s">
        <v>24</v>
      </c>
      <c r="D7" s="14" t="s">
        <v>12</v>
      </c>
      <c r="E7" s="15">
        <v>2229.29</v>
      </c>
      <c r="F7" s="16" t="s">
        <v>25</v>
      </c>
    </row>
    <row r="8" spans="1:6" ht="35.25" customHeight="1" x14ac:dyDescent="0.25">
      <c r="A8" s="17"/>
      <c r="B8" s="12" t="s">
        <v>26</v>
      </c>
      <c r="C8" s="13" t="s">
        <v>27</v>
      </c>
      <c r="D8" s="14" t="s">
        <v>12</v>
      </c>
      <c r="E8" s="15">
        <f>146.58+175.368+1442.173</f>
        <v>1764.1210000000001</v>
      </c>
      <c r="F8" s="16" t="s">
        <v>28</v>
      </c>
    </row>
    <row r="9" spans="1:6" ht="42.75" customHeight="1" x14ac:dyDescent="0.25">
      <c r="A9" s="17"/>
      <c r="B9" s="18" t="s">
        <v>29</v>
      </c>
      <c r="C9" s="19" t="s">
        <v>30</v>
      </c>
      <c r="D9" s="14" t="s">
        <v>12</v>
      </c>
      <c r="E9" s="20">
        <f>E3</f>
        <v>16041.05</v>
      </c>
      <c r="F9" s="16"/>
    </row>
    <row r="10" spans="1:6" ht="30" customHeight="1" x14ac:dyDescent="0.25">
      <c r="A10" s="17"/>
      <c r="B10" s="18" t="s">
        <v>31</v>
      </c>
      <c r="C10" s="19" t="s">
        <v>32</v>
      </c>
      <c r="D10" s="14" t="s">
        <v>33</v>
      </c>
      <c r="E10" s="20">
        <f>E9*183/1000</f>
        <v>2935.51215</v>
      </c>
      <c r="F10" s="16" t="s">
        <v>34</v>
      </c>
    </row>
    <row r="11" spans="1:6" ht="30" customHeight="1" x14ac:dyDescent="0.25">
      <c r="A11" s="17"/>
      <c r="B11" s="21" t="s">
        <v>35</v>
      </c>
      <c r="C11" s="19" t="s">
        <v>36</v>
      </c>
      <c r="D11" s="14" t="s">
        <v>12</v>
      </c>
      <c r="E11" s="20">
        <f>E4</f>
        <v>7342.8329999999996</v>
      </c>
      <c r="F11" s="16"/>
    </row>
    <row r="12" spans="1:6" ht="30" customHeight="1" x14ac:dyDescent="0.25">
      <c r="A12" s="17"/>
      <c r="B12" s="21" t="s">
        <v>37</v>
      </c>
      <c r="C12" s="19" t="s">
        <v>32</v>
      </c>
      <c r="D12" s="14" t="s">
        <v>33</v>
      </c>
      <c r="E12" s="20">
        <f>E11*600/1000</f>
        <v>4405.6997999999994</v>
      </c>
      <c r="F12" s="16" t="s">
        <v>34</v>
      </c>
    </row>
    <row r="13" spans="1:6" ht="30" customHeight="1" x14ac:dyDescent="0.25">
      <c r="A13" s="17"/>
      <c r="B13" s="18" t="s">
        <v>38</v>
      </c>
      <c r="C13" s="19" t="s">
        <v>36</v>
      </c>
      <c r="D13" s="14" t="s">
        <v>12</v>
      </c>
      <c r="E13" s="20">
        <f>46.895+64.604+4050.04</f>
        <v>4161.5389999999998</v>
      </c>
      <c r="F13" s="16"/>
    </row>
    <row r="14" spans="1:6" ht="30" customHeight="1" x14ac:dyDescent="0.25">
      <c r="A14" s="17"/>
      <c r="B14" s="18" t="s">
        <v>39</v>
      </c>
      <c r="C14" s="19" t="s">
        <v>32</v>
      </c>
      <c r="D14" s="14" t="s">
        <v>33</v>
      </c>
      <c r="E14" s="20">
        <f>E13*1000/1000</f>
        <v>4161.5389999999998</v>
      </c>
      <c r="F14" s="16" t="s">
        <v>34</v>
      </c>
    </row>
    <row r="15" spans="1:6" ht="34.5" customHeight="1" x14ac:dyDescent="0.25">
      <c r="A15" s="17"/>
      <c r="B15" s="21" t="s">
        <v>40</v>
      </c>
      <c r="C15" s="19" t="s">
        <v>36</v>
      </c>
      <c r="D15" s="14" t="s">
        <v>12</v>
      </c>
      <c r="E15" s="20">
        <f>E6</f>
        <v>4506.17</v>
      </c>
      <c r="F15" s="16"/>
    </row>
    <row r="16" spans="1:6" ht="30" customHeight="1" x14ac:dyDescent="0.25">
      <c r="A16" s="17"/>
      <c r="B16" s="21" t="s">
        <v>41</v>
      </c>
      <c r="C16" s="19" t="s">
        <v>42</v>
      </c>
      <c r="D16" s="14" t="s">
        <v>43</v>
      </c>
      <c r="E16" s="20">
        <f>E15/137000*550000</f>
        <v>18090.463503649633</v>
      </c>
      <c r="F16" s="22" t="s">
        <v>44</v>
      </c>
    </row>
    <row r="17" spans="1:6" ht="30" customHeight="1" x14ac:dyDescent="0.25">
      <c r="A17" s="17"/>
      <c r="B17" s="21" t="s">
        <v>45</v>
      </c>
      <c r="C17" s="19" t="s">
        <v>32</v>
      </c>
      <c r="D17" s="14" t="s">
        <v>33</v>
      </c>
      <c r="E17" s="20">
        <f>E15*253/1000</f>
        <v>1140.0610099999999</v>
      </c>
      <c r="F17" s="16" t="s">
        <v>34</v>
      </c>
    </row>
    <row r="18" spans="1:6" ht="30" customHeight="1" x14ac:dyDescent="0.25">
      <c r="A18" s="17"/>
      <c r="B18" s="18" t="s">
        <v>46</v>
      </c>
      <c r="C18" s="19" t="s">
        <v>36</v>
      </c>
      <c r="D18" s="14" t="s">
        <v>12</v>
      </c>
      <c r="E18" s="20">
        <f>38.64+34.93+696.18/100*2.47</f>
        <v>90.76564599999999</v>
      </c>
      <c r="F18" s="16"/>
    </row>
    <row r="19" spans="1:6" ht="30" customHeight="1" x14ac:dyDescent="0.25">
      <c r="A19" s="17"/>
      <c r="B19" s="18" t="s">
        <v>41</v>
      </c>
      <c r="C19" s="19" t="s">
        <v>42</v>
      </c>
      <c r="D19" s="14" t="s">
        <v>43</v>
      </c>
      <c r="E19" s="20">
        <f>E18/1000*13889</f>
        <v>1260.6440572939998</v>
      </c>
      <c r="F19" s="22" t="s">
        <v>44</v>
      </c>
    </row>
    <row r="20" spans="1:6" ht="30" customHeight="1" x14ac:dyDescent="0.25">
      <c r="A20" s="17"/>
      <c r="B20" s="18" t="s">
        <v>47</v>
      </c>
      <c r="C20" s="19" t="s">
        <v>32</v>
      </c>
      <c r="D20" s="14" t="s">
        <v>33</v>
      </c>
      <c r="E20" s="20">
        <f>E18*9074/1000</f>
        <v>823.60747180399983</v>
      </c>
      <c r="F20" s="16" t="s">
        <v>34</v>
      </c>
    </row>
    <row r="21" spans="1:6" ht="30" customHeight="1" x14ac:dyDescent="0.25">
      <c r="A21" s="17"/>
      <c r="B21" s="21" t="s">
        <v>48</v>
      </c>
      <c r="C21" s="19" t="s">
        <v>49</v>
      </c>
      <c r="D21" s="14" t="s">
        <v>12</v>
      </c>
      <c r="E21" s="20">
        <f>E8+12.747+252.151</f>
        <v>2029.0190000000002</v>
      </c>
      <c r="F21" s="16"/>
    </row>
    <row r="22" spans="1:6" ht="30" customHeight="1" x14ac:dyDescent="0.25">
      <c r="A22" s="17"/>
      <c r="B22" s="21" t="s">
        <v>41</v>
      </c>
      <c r="C22" s="19" t="s">
        <v>42</v>
      </c>
      <c r="D22" s="14" t="s">
        <v>43</v>
      </c>
      <c r="E22" s="20">
        <f>E21/2071000*4387778</f>
        <v>4298.8338627629173</v>
      </c>
      <c r="F22" s="22" t="s">
        <v>44</v>
      </c>
    </row>
    <row r="23" spans="1:6" ht="30" customHeight="1" x14ac:dyDescent="0.25">
      <c r="A23" s="17"/>
      <c r="B23" s="18" t="s">
        <v>50</v>
      </c>
      <c r="C23" s="19" t="s">
        <v>36</v>
      </c>
      <c r="D23" s="14" t="s">
        <v>12</v>
      </c>
      <c r="E23" s="20">
        <f>696.18*0.0546+1989.34*0.0907+2808.47*0.0409</f>
        <v>333.31098899999995</v>
      </c>
      <c r="F23" s="16"/>
    </row>
    <row r="24" spans="1:6" ht="30" customHeight="1" x14ac:dyDescent="0.25">
      <c r="A24" s="17"/>
      <c r="B24" s="18" t="s">
        <v>41</v>
      </c>
      <c r="C24" s="19" t="s">
        <v>42</v>
      </c>
      <c r="D24" s="14" t="s">
        <v>43</v>
      </c>
      <c r="E24" s="20">
        <f>E23/18000*91944</f>
        <v>1702.5525318119999</v>
      </c>
      <c r="F24" s="22" t="s">
        <v>44</v>
      </c>
    </row>
    <row r="25" spans="1:6" ht="30" customHeight="1" x14ac:dyDescent="0.25">
      <c r="A25" s="17"/>
      <c r="B25" s="18" t="s">
        <v>51</v>
      </c>
      <c r="C25" s="19" t="s">
        <v>32</v>
      </c>
      <c r="D25" s="14" t="s">
        <v>33</v>
      </c>
      <c r="E25" s="20">
        <f>E23*1487/1000</f>
        <v>495.63344064299997</v>
      </c>
      <c r="F25" s="16" t="s">
        <v>34</v>
      </c>
    </row>
  </sheetData>
  <mergeCells count="2">
    <mergeCell ref="D1:F1"/>
    <mergeCell ref="A3:A25"/>
  </mergeCells>
  <pageMargins left="0.70866141732283472" right="0.70866141732283472" top="0.74803149606299213" bottom="0.74803149606299213" header="0.31496062992125984" footer="0.31496062992125984"/>
  <pageSetup paperSize="9" scale="78" orientation="landscape" verticalDpi="1200" r:id="rId1"/>
  <headerFooter>
    <oddHeader>&amp;C&amp;F&amp;R&amp;A</oddHeader>
    <oddFooter>&amp;L&amp;D&amp;RPagina &amp;P di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73914661-C5A8-4B4D-AF57-D749DDE5AD39}"/>
</file>

<file path=customXml/itemProps2.xml><?xml version="1.0" encoding="utf-8"?>
<ds:datastoreItem xmlns:ds="http://schemas.openxmlformats.org/officeDocument/2006/customXml" ds:itemID="{D1876015-FB6A-491C-85C3-3DFA75EA32A3}"/>
</file>

<file path=customXml/itemProps3.xml><?xml version="1.0" encoding="utf-8"?>
<ds:datastoreItem xmlns:ds="http://schemas.openxmlformats.org/officeDocument/2006/customXml" ds:itemID="{699868BD-ECC9-4161-A8E7-EB367FCBB24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SOL Economia circolare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2024-06-19T06:44:22Z</dcterms:created>
  <dcterms:modified xsi:type="dcterms:W3CDTF">2024-06-19T06:44:56Z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