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ERSU/"/>
    </mc:Choice>
  </mc:AlternateContent>
  <xr:revisionPtr revIDLastSave="0" documentId="8_{D38C74A5-83D3-4141-A54A-E9CC4D051BB7}" xr6:coauthVersionLast="47" xr6:coauthVersionMax="47" xr10:uidLastSave="{00000000-0000-0000-0000-000000000000}"/>
  <bookViews>
    <workbookView xWindow="-120" yWindow="-120" windowWidth="29040" windowHeight="15720" xr2:uid="{B357007D-3621-431C-BE07-3C723BB0F924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24" i="1"/>
  <c r="E22" i="1"/>
  <c r="E21" i="1"/>
  <c r="E20" i="1"/>
  <c r="E19" i="1"/>
  <c r="E15" i="1"/>
  <c r="E17" i="1" s="1"/>
  <c r="E12" i="1"/>
  <c r="E11" i="1"/>
  <c r="E9" i="1"/>
  <c r="E10" i="1" s="1"/>
  <c r="E16" i="1" l="1"/>
</calcChain>
</file>

<file path=xl/sharedStrings.xml><?xml version="1.0" encoding="utf-8"?>
<sst xmlns="http://schemas.openxmlformats.org/spreadsheetml/2006/main" count="107" uniqueCount="59">
  <si>
    <t>SOL</t>
  </si>
  <si>
    <t>DENOMINAZIONE GESTORE</t>
  </si>
  <si>
    <t>ERSU S.p.A.</t>
  </si>
  <si>
    <t>Macrosettore</t>
  </si>
  <si>
    <t>Parametro</t>
  </si>
  <si>
    <t>Descrizione</t>
  </si>
  <si>
    <t>Unità di misura</t>
  </si>
  <si>
    <t>Valore 2023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</si>
  <si>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</si>
  <si>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</si>
  <si>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</si>
  <si>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</si>
  <si>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</si>
  <si>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</si>
  <si>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</si>
  <si>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</si>
  <si>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</si>
  <si>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</si>
  <si>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</si>
  <si>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</si>
  <si>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</si>
  <si>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</si>
  <si>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</si>
  <si>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</si>
  <si>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</si>
  <si>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</si>
  <si>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</si>
  <si>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</si>
  <si>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</si>
  <si>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</si>
  <si>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</si>
  <si>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fonte: L'italia del riciclo 2021 tab 1.4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</si>
  <si>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</si>
  <si>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</si>
  <si>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</si>
  <si>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</si>
  <si>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</si>
  <si>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</si>
  <si>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Fonte: rapporto sostenibilità 2021 Conai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</si>
  <si>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</si>
  <si>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</si>
  <si>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</si>
  <si>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</si>
  <si>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</si>
  <si>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</si>
  <si>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</si>
  <si>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</si>
  <si>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</si>
  <si>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</si>
  <si>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</si>
  <si>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</si>
  <si>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</si>
  <si>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</si>
  <si>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</si>
  <si>
    <t>Plastica</t>
  </si>
  <si>
    <t>3448 Kg</t>
  </si>
  <si>
    <t>Alluminio</t>
  </si>
  <si>
    <t>Ferro</t>
  </si>
  <si>
    <t>601509 Kg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</si>
</sst>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6" fillId="4" borderId="6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5ED4BDD4-1EE0-4312-B79C-5A44EB0E9B6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632052AB-92A3-4921-8405-28F21CF76A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476250</xdr:colOff>
      <xdr:row>13</xdr:row>
      <xdr:rowOff>84667</xdr:rowOff>
    </xdr:from>
    <xdr:to>
      <xdr:col>15</xdr:col>
      <xdr:colOff>467495</xdr:colOff>
      <xdr:row>25</xdr:row>
      <xdr:rowOff>108599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68F9412-FFE7-4963-9AB3-EB8908ADC2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525500" y="5218642"/>
          <a:ext cx="5477645" cy="465308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6B957D-2AA3-415B-B4BF-D25090794E6A}">
  <sheetPr>
    <pageSetUpPr fitToPage="1"/>
  </sheetPr>
  <dimension ref="A1:F32"/>
  <sheetViews>
    <sheetView tabSelected="1" topLeftCell="B1" zoomScale="90" zoomScaleNormal="90" workbookViewId="0">
      <selection activeCell="C1" sqref="C1"/>
    </sheetView>
  </sheetViews>
  <sheetFormatPr defaultRowHeight="15" x14ac:dyDescent="0.25"/>
  <cols>
    <col min="1" max="1" width="29.7109375" customWidth="1"/>
    <col min="2" max="2" width="38.7109375" customWidth="1"/>
    <col min="3" max="3" width="38" style="24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v>14470.735000000001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v>9239.92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v>5817.6379999999999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v>7103.83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v>4849.3969999999999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v>2286.5250000000001</v>
      </c>
      <c r="F8" s="16" t="s">
        <v>28</v>
      </c>
    </row>
    <row r="9" spans="1:6" ht="42.75" customHeight="1" x14ac:dyDescent="0.25">
      <c r="A9" s="17"/>
      <c r="B9" s="18" t="s">
        <v>29</v>
      </c>
      <c r="C9" s="19" t="s">
        <v>30</v>
      </c>
      <c r="D9" s="14" t="s">
        <v>12</v>
      </c>
      <c r="E9" s="20">
        <f>E3*0.29</f>
        <v>4196.5131499999998</v>
      </c>
      <c r="F9" s="16" t="s">
        <v>31</v>
      </c>
    </row>
    <row r="10" spans="1:6" ht="30" customHeight="1" x14ac:dyDescent="0.25">
      <c r="A10" s="17"/>
      <c r="B10" s="18" t="s">
        <v>32</v>
      </c>
      <c r="C10" s="19" t="s">
        <v>33</v>
      </c>
      <c r="D10" s="14" t="s">
        <v>34</v>
      </c>
      <c r="E10" s="20">
        <f>E9*183/1000</f>
        <v>767.96190645000001</v>
      </c>
      <c r="F10" s="16" t="s">
        <v>35</v>
      </c>
    </row>
    <row r="11" spans="1:6" ht="30" customHeight="1" x14ac:dyDescent="0.25">
      <c r="A11" s="17"/>
      <c r="B11" s="21" t="s">
        <v>36</v>
      </c>
      <c r="C11" s="19" t="s">
        <v>37</v>
      </c>
      <c r="D11" s="14" t="s">
        <v>12</v>
      </c>
      <c r="E11" s="20">
        <f>E4*30.42</f>
        <v>281078.3664</v>
      </c>
      <c r="F11" s="16" t="s">
        <v>38</v>
      </c>
    </row>
    <row r="12" spans="1:6" ht="30" customHeight="1" x14ac:dyDescent="0.25">
      <c r="A12" s="17"/>
      <c r="B12" s="21" t="s">
        <v>39</v>
      </c>
      <c r="C12" s="19" t="s">
        <v>33</v>
      </c>
      <c r="D12" s="14" t="s">
        <v>34</v>
      </c>
      <c r="E12" s="20">
        <f>E11*600/1000</f>
        <v>168647.01983999999</v>
      </c>
      <c r="F12" s="16" t="s">
        <v>35</v>
      </c>
    </row>
    <row r="13" spans="1:6" ht="30" customHeight="1" x14ac:dyDescent="0.25">
      <c r="A13" s="17"/>
      <c r="B13" s="18" t="s">
        <v>40</v>
      </c>
      <c r="C13" s="19" t="s">
        <v>37</v>
      </c>
      <c r="D13" s="14" t="s">
        <v>12</v>
      </c>
      <c r="E13" s="22">
        <v>1878587.4595159129</v>
      </c>
      <c r="F13" s="16" t="s">
        <v>38</v>
      </c>
    </row>
    <row r="14" spans="1:6" ht="30" customHeight="1" x14ac:dyDescent="0.25">
      <c r="A14" s="17"/>
      <c r="B14" s="18" t="s">
        <v>41</v>
      </c>
      <c r="C14" s="19" t="s">
        <v>33</v>
      </c>
      <c r="D14" s="14" t="s">
        <v>34</v>
      </c>
      <c r="E14" s="22">
        <v>3313.5085190184936</v>
      </c>
      <c r="F14" s="16" t="s">
        <v>35</v>
      </c>
    </row>
    <row r="15" spans="1:6" ht="34.5" customHeight="1" x14ac:dyDescent="0.25">
      <c r="A15" s="17"/>
      <c r="B15" s="21" t="s">
        <v>42</v>
      </c>
      <c r="C15" s="19" t="s">
        <v>37</v>
      </c>
      <c r="D15" s="14" t="s">
        <v>12</v>
      </c>
      <c r="E15" s="22">
        <f>E6*84.26</f>
        <v>598568.71580000001</v>
      </c>
      <c r="F15" s="16" t="s">
        <v>38</v>
      </c>
    </row>
    <row r="16" spans="1:6" ht="30" customHeight="1" x14ac:dyDescent="0.25">
      <c r="A16" s="17"/>
      <c r="B16" s="21" t="s">
        <v>43</v>
      </c>
      <c r="C16" s="19" t="s">
        <v>44</v>
      </c>
      <c r="D16" s="14" t="s">
        <v>45</v>
      </c>
      <c r="E16" s="22">
        <f>E15/137000*550000</f>
        <v>2403013.0926277372</v>
      </c>
      <c r="F16" s="23" t="s">
        <v>46</v>
      </c>
    </row>
    <row r="17" spans="1:6" ht="30" customHeight="1" x14ac:dyDescent="0.25">
      <c r="A17" s="17"/>
      <c r="B17" s="21" t="s">
        <v>47</v>
      </c>
      <c r="C17" s="19" t="s">
        <v>33</v>
      </c>
      <c r="D17" s="14" t="s">
        <v>34</v>
      </c>
      <c r="E17" s="22">
        <f>E15*253/1000</f>
        <v>151437.88509740002</v>
      </c>
      <c r="F17" s="16" t="s">
        <v>35</v>
      </c>
    </row>
    <row r="18" spans="1:6" ht="30" customHeight="1" x14ac:dyDescent="0.25">
      <c r="A18" s="17"/>
      <c r="B18" s="18" t="s">
        <v>48</v>
      </c>
      <c r="C18" s="19" t="s">
        <v>37</v>
      </c>
      <c r="D18" s="14" t="s">
        <v>12</v>
      </c>
      <c r="E18" s="22">
        <v>20439.422473320777</v>
      </c>
      <c r="F18" s="16" t="s">
        <v>38</v>
      </c>
    </row>
    <row r="19" spans="1:6" ht="30" customHeight="1" x14ac:dyDescent="0.25">
      <c r="A19" s="17"/>
      <c r="B19" s="18" t="s">
        <v>43</v>
      </c>
      <c r="C19" s="19" t="s">
        <v>44</v>
      </c>
      <c r="D19" s="14" t="s">
        <v>45</v>
      </c>
      <c r="E19" s="22">
        <f>E18/1000*13889</f>
        <v>283883.13873195229</v>
      </c>
      <c r="F19" s="23" t="s">
        <v>46</v>
      </c>
    </row>
    <row r="20" spans="1:6" ht="30" customHeight="1" x14ac:dyDescent="0.25">
      <c r="A20" s="17"/>
      <c r="B20" s="18" t="s">
        <v>49</v>
      </c>
      <c r="C20" s="19" t="s">
        <v>33</v>
      </c>
      <c r="D20" s="14" t="s">
        <v>34</v>
      </c>
      <c r="E20" s="22">
        <f>E18*9074/1000</f>
        <v>185467.31952291273</v>
      </c>
      <c r="F20" s="16" t="s">
        <v>35</v>
      </c>
    </row>
    <row r="21" spans="1:6" ht="30" customHeight="1" x14ac:dyDescent="0.25">
      <c r="A21" s="17"/>
      <c r="B21" s="21" t="s">
        <v>50</v>
      </c>
      <c r="C21" s="19" t="s">
        <v>51</v>
      </c>
      <c r="D21" s="14" t="s">
        <v>12</v>
      </c>
      <c r="E21" s="22">
        <f>E8*44.31</f>
        <v>101315.92275000001</v>
      </c>
      <c r="F21" s="16" t="s">
        <v>38</v>
      </c>
    </row>
    <row r="22" spans="1:6" ht="30" customHeight="1" x14ac:dyDescent="0.25">
      <c r="A22" s="17"/>
      <c r="B22" s="21" t="s">
        <v>43</v>
      </c>
      <c r="C22" s="19" t="s">
        <v>44</v>
      </c>
      <c r="D22" s="14" t="s">
        <v>45</v>
      </c>
      <c r="E22" s="22">
        <f>E21/2071000*4387778</f>
        <v>214655.61414396405</v>
      </c>
      <c r="F22" s="23" t="s">
        <v>46</v>
      </c>
    </row>
    <row r="23" spans="1:6" ht="30" customHeight="1" x14ac:dyDescent="0.25">
      <c r="A23" s="17"/>
      <c r="B23" s="18" t="s">
        <v>52</v>
      </c>
      <c r="C23" s="19" t="s">
        <v>37</v>
      </c>
      <c r="D23" s="14" t="s">
        <v>12</v>
      </c>
      <c r="E23" s="22">
        <v>213611.40846466451</v>
      </c>
      <c r="F23" s="16" t="s">
        <v>38</v>
      </c>
    </row>
    <row r="24" spans="1:6" ht="30" customHeight="1" x14ac:dyDescent="0.25">
      <c r="A24" s="17"/>
      <c r="B24" s="18" t="s">
        <v>43</v>
      </c>
      <c r="C24" s="19" t="s">
        <v>44</v>
      </c>
      <c r="D24" s="14" t="s">
        <v>45</v>
      </c>
      <c r="E24" s="22">
        <f>E23/18000*91944</f>
        <v>1091127.0744375063</v>
      </c>
      <c r="F24" s="23" t="s">
        <v>46</v>
      </c>
    </row>
    <row r="25" spans="1:6" ht="30" customHeight="1" x14ac:dyDescent="0.25">
      <c r="A25" s="17"/>
      <c r="B25" s="18" t="s">
        <v>53</v>
      </c>
      <c r="C25" s="19" t="s">
        <v>33</v>
      </c>
      <c r="D25" s="14" t="s">
        <v>34</v>
      </c>
      <c r="E25" s="22">
        <f>E23*1487/1000</f>
        <v>317640.16438695608</v>
      </c>
      <c r="F25" s="16" t="s">
        <v>35</v>
      </c>
    </row>
    <row r="30" spans="1:6" x14ac:dyDescent="0.25">
      <c r="C30" s="24" t="s">
        <v>54</v>
      </c>
      <c r="D30" s="10" t="s">
        <v>55</v>
      </c>
    </row>
    <row r="31" spans="1:6" x14ac:dyDescent="0.25">
      <c r="C31" s="24" t="s">
        <v>56</v>
      </c>
    </row>
    <row r="32" spans="1:6" x14ac:dyDescent="0.25">
      <c r="C32" s="24" t="s">
        <v>57</v>
      </c>
      <c r="D32" s="10" t="s">
        <v>58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1886B0E-9C0E-4ECB-9378-BC54BDD1F8A9}"/>
</file>

<file path=customXml/itemProps2.xml><?xml version="1.0" encoding="utf-8"?>
<ds:datastoreItem xmlns:ds="http://schemas.openxmlformats.org/officeDocument/2006/customXml" ds:itemID="{1C27DAE3-BAAA-42F3-9ADF-B5EE9D34D877}"/>
</file>

<file path=customXml/itemProps3.xml><?xml version="1.0" encoding="utf-8"?>
<ds:datastoreItem xmlns:ds="http://schemas.openxmlformats.org/officeDocument/2006/customXml" ds:itemID="{B71F97E3-0825-4E0E-A340-FA930241E82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2024-06-12T07:21:59Z</dcterms:created>
  <dcterms:modified xsi:type="dcterms:W3CDTF">2024-06-12T07:22:30Z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