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91B30B6D-F6B4-42F3-AF35-297B75CEF503}" xr6:coauthVersionLast="47" xr6:coauthVersionMax="47" xr10:uidLastSave="{00000000-0000-0000-0000-000000000000}"/>
  <bookViews>
    <workbookView xWindow="-120" yWindow="-120" windowWidth="29040" windowHeight="15720" xr2:uid="{82A52E05-1EBE-4030-B5E7-269E86D3C6B2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E13" i="1"/>
  <c r="E15" i="1"/>
  <c r="E24" i="1" s="1"/>
  <c r="E19" i="1"/>
  <c r="E23" i="1"/>
  <c r="E26" i="1" l="1"/>
  <c r="E25" i="1"/>
</calcChain>
</file>

<file path=xl/sharedStrings.xml><?xml version="1.0" encoding="utf-8"?>
<sst xmlns="http://schemas.openxmlformats.org/spreadsheetml/2006/main" count="98" uniqueCount="59">
  <si>
    <t>ORSo</t>
  </si>
  <si>
    <t>ton / abitanti.anno</t>
  </si>
  <si>
    <t>Quantità rifiuti raccolti sul territorio / abitanti</t>
  </si>
  <si>
    <t>TOT. rifiuti raccolti (ai fini dell'efficienza della RD) procapite (D2+D3+D4)/N1</t>
  </si>
  <si>
    <t>%</t>
  </si>
  <si>
    <t>Percentuale di raccolta differenziata sul territorio come da linea guida Ministeriale</t>
  </si>
  <si>
    <t>% efficienza raccolta differenziata (D1+D2+D3)/(D1+D2+D3+D4)</t>
  </si>
  <si>
    <t>ton</t>
  </si>
  <si>
    <t>Sommatoria dei rifiuti raccolti comprensivi di RD, RUI e differenziati non recuperabili</t>
  </si>
  <si>
    <t>TOT. rifiuti raccolti ai fini dell'efficienza della RD (D1+D2+D3+D4)</t>
  </si>
  <si>
    <t>Quantitativo RUI che non rientrano nel conteggio dell'efficienza dell'RD (A1+B1+C1)</t>
  </si>
  <si>
    <t>Rifiuti cimiteriali</t>
  </si>
  <si>
    <t>Rifiuti cimiteriali (C1)</t>
  </si>
  <si>
    <t>Rifiuti derivanti dalla pulizia delle spiagge</t>
  </si>
  <si>
    <t>Rifiuti derivanti dalla pulizia delle spiagge (B1)</t>
  </si>
  <si>
    <t>Quantitativo rifiuti inerti da scarichi abusivi</t>
  </si>
  <si>
    <t>Quantitativo rifiuti inerti da scarichi abusivi (A1)</t>
  </si>
  <si>
    <t>Sommatoria RUI per ogni territorio comunale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</si>
  <si>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</si>
  <si>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Quantitativo RUI da raccolta pap, prossimità, stradale, grandi utenze, pulizie</t>
  </si>
  <si>
    <t>Quantitativo RUI da raccolta pap, prossimità, stradale, grandi utenze, pulizie (B)</t>
  </si>
  <si>
    <t>Quantità rifiuti da spazzamento inviati a smaltimento</t>
  </si>
  <si>
    <t>Quantitativo rifiuti da spazzamento inviati a smaltimento (A)</t>
  </si>
  <si>
    <t>Sommatoria RD da Metodo Standard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</si>
  <si>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</si>
  <si>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rifiuti differenziati raccolti per ogni frazione omogenea es. Carta/cartone, multimateriale, vetro, plastica, organico, sfalci, ingombranti, alluminio, vetro, acciaio, ecc., sul singolo territorio comunale</t>
  </si>
  <si>
    <t>TOT. Rifiuti differenziati recuperati (D3)</t>
  </si>
  <si>
    <t>Quantità rifiuti differenziati non recuperabili inviati a smaltimento in discarica per ogni territorio comunale</t>
  </si>
  <si>
    <t>TOT. rifiuti differenziati non recuperabili (D2)</t>
  </si>
  <si>
    <t>Quantità frazione estranea per frazione omogenea di rifiuti raccolti / totale rifiuti raccolto per frazione similare</t>
  </si>
  <si>
    <t>% Frazione estranea (G1) / (G2)</t>
  </si>
  <si>
    <t>Quantità materiali recuperati per frazione omogenea / totale rifiuti raccolto per frazione similare</t>
  </si>
  <si>
    <t>% Materiali recuperati (G2 - G1) / (G2)</t>
  </si>
  <si>
    <t>Quantitativo scarti derivanti dalle operazioni di recupero su particolari frazioni</t>
  </si>
  <si>
    <t>Quantitativo scarti derivanti dal recupero di frazioni (ingombranti, multimateriale e terre da spazzamento - G1)</t>
  </si>
  <si>
    <t>Quantitativo RD derivante da particolari frazioni (ingombranti, multimateriale e terre da spazzamento)</t>
  </si>
  <si>
    <t>Quantitativo RD derivante da particolari frazioni (quali: ingombranti, multimateriale e terre da spazzamento) (G2)</t>
  </si>
  <si>
    <t>Quantità RD derivante da biocomposter in applicazione del Metodo standard</t>
  </si>
  <si>
    <t>Quantitativi RD in peso derivante da biocomposter (D1)</t>
  </si>
  <si>
    <t>RIFIUTI GESTITI</t>
  </si>
  <si>
    <t>PAAC</t>
  </si>
  <si>
    <t>n.</t>
  </si>
  <si>
    <t>Numero utenze non domestiche per ogni singola gestione</t>
  </si>
  <si>
    <t>Utenze non domestiche</t>
  </si>
  <si>
    <t>Numero utenze domestiche per ogni singola gestione</t>
  </si>
  <si>
    <t>Utenze domestiche</t>
  </si>
  <si>
    <t>Numero abitanti della singola gestione</t>
  </si>
  <si>
    <t>Numero di abitanti (N1)</t>
  </si>
  <si>
    <t>San Miniato</t>
  </si>
  <si>
    <t>AMMINISTRAZIONE/SINGOLA GESTIONE</t>
  </si>
  <si>
    <t>SINGOLA GESTIONE</t>
  </si>
  <si>
    <t>Dove lo trovo?</t>
  </si>
  <si>
    <t>Valore 2023</t>
  </si>
  <si>
    <t>Unità di misura</t>
  </si>
  <si>
    <t>Descrizione</t>
  </si>
  <si>
    <t>Parametro</t>
  </si>
  <si>
    <t>Macrosettore</t>
  </si>
  <si>
    <t>Geofor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</si>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</sst>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b/>
      <sz val="11"/>
      <color theme="1"/>
      <name val="Microsoft Sans Serif"/>
      <family val="2"/>
    </font>
    <font>
      <b/>
      <sz val="11"/>
      <name val="Arial"/>
      <family val="2"/>
    </font>
    <font>
      <sz val="10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textRotation="90"/>
    </xf>
    <xf numFmtId="10" fontId="0" fillId="0" borderId="1" xfId="0" applyNumberFormat="1" applyBorder="1" applyAlignment="1">
      <alignment horizontal="left" vertical="center"/>
    </xf>
    <xf numFmtId="0" fontId="6" fillId="2" borderId="3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3" fillId="0" borderId="0" xfId="0" applyFont="1"/>
    <xf numFmtId="10" fontId="3" fillId="0" borderId="1" xfId="0" applyNumberFormat="1" applyFont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 textRotation="90"/>
    </xf>
    <xf numFmtId="0" fontId="2" fillId="3" borderId="2" xfId="0" applyFont="1" applyFill="1" applyBorder="1" applyAlignment="1">
      <alignment horizontal="center" vertical="center" textRotation="90" wrapText="1"/>
    </xf>
    <xf numFmtId="0" fontId="2" fillId="3" borderId="3" xfId="0" applyFont="1" applyFill="1" applyBorder="1" applyAlignment="1">
      <alignment horizontal="center" vertical="center" textRotation="90" wrapText="1"/>
    </xf>
    <xf numFmtId="0" fontId="2" fillId="3" borderId="4" xfId="0" applyFont="1" applyFill="1" applyBorder="1" applyAlignment="1">
      <alignment horizontal="center" vertical="center" textRotation="90" wrapText="1"/>
    </xf>
    <xf numFmtId="0" fontId="9" fillId="4" borderId="5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D36D77-6870-4F2F-BCBC-FED1CF8C9F50}">
  <sheetPr>
    <pageSetUpPr fitToPage="1"/>
  </sheetPr>
  <dimension ref="A1:F27"/>
  <sheetViews>
    <sheetView tabSelected="1" zoomScale="90" zoomScaleNormal="90" workbookViewId="0">
      <selection activeCell="E23" sqref="E23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32"/>
      <c r="B1" s="31" t="s">
        <v>58</v>
      </c>
      <c r="C1" s="30" t="s">
        <v>57</v>
      </c>
      <c r="D1" s="29"/>
      <c r="E1" s="28"/>
      <c r="F1" s="27"/>
    </row>
    <row r="2" spans="1:6" ht="15.75" thickBot="1" x14ac:dyDescent="0.3">
      <c r="A2" s="25" t="s">
        <v>56</v>
      </c>
      <c r="B2" s="25" t="s">
        <v>55</v>
      </c>
      <c r="C2" s="26" t="s">
        <v>54</v>
      </c>
      <c r="D2" s="25" t="s">
        <v>53</v>
      </c>
      <c r="E2" s="25" t="s">
        <v>52</v>
      </c>
      <c r="F2" s="24" t="s">
        <v>51</v>
      </c>
    </row>
    <row r="3" spans="1:6" ht="28.5" customHeight="1" thickBot="1" x14ac:dyDescent="0.3">
      <c r="A3" s="23" t="s">
        <v>50</v>
      </c>
      <c r="B3" s="6" t="s">
        <v>49</v>
      </c>
      <c r="C3" s="5" t="s">
        <v>48</v>
      </c>
      <c r="D3" s="4"/>
      <c r="E3" s="3"/>
      <c r="F3" s="3" t="s">
        <v>40</v>
      </c>
    </row>
    <row r="4" spans="1:6" ht="15.75" thickBot="1" x14ac:dyDescent="0.3">
      <c r="A4" s="22"/>
      <c r="B4" s="6" t="s">
        <v>47</v>
      </c>
      <c r="C4" s="5" t="s">
        <v>46</v>
      </c>
      <c r="D4" s="4" t="s">
        <v>41</v>
      </c>
      <c r="E4" s="3">
        <v>27897</v>
      </c>
      <c r="F4" s="7" t="s">
        <v>0</v>
      </c>
    </row>
    <row r="5" spans="1:6" ht="15.75" thickBot="1" x14ac:dyDescent="0.3">
      <c r="A5" s="22"/>
      <c r="B5" s="6" t="s">
        <v>45</v>
      </c>
      <c r="C5" s="5" t="s">
        <v>44</v>
      </c>
      <c r="D5" s="4" t="s">
        <v>41</v>
      </c>
      <c r="E5" s="3">
        <v>11619</v>
      </c>
      <c r="F5" s="3" t="s">
        <v>40</v>
      </c>
    </row>
    <row r="6" spans="1:6" ht="15.75" thickBot="1" x14ac:dyDescent="0.3">
      <c r="A6" s="21"/>
      <c r="B6" s="6" t="s">
        <v>43</v>
      </c>
      <c r="C6" s="5" t="s">
        <v>42</v>
      </c>
      <c r="D6" s="4" t="s">
        <v>41</v>
      </c>
      <c r="E6" s="3">
        <v>2190</v>
      </c>
      <c r="F6" s="3" t="s">
        <v>40</v>
      </c>
    </row>
    <row r="7" spans="1:6" ht="15.75" thickBot="1" x14ac:dyDescent="0.3">
      <c r="A7" s="6"/>
      <c r="B7" s="6"/>
      <c r="C7" s="5"/>
      <c r="D7" s="4"/>
      <c r="E7" s="3"/>
      <c r="F7" s="3"/>
    </row>
    <row r="8" spans="1:6" ht="15.75" customHeight="1" thickBot="1" x14ac:dyDescent="0.3">
      <c r="A8" s="20" t="s">
        <v>39</v>
      </c>
      <c r="B8" s="19" t="s">
        <v>39</v>
      </c>
      <c r="C8" s="5"/>
      <c r="D8" s="4"/>
      <c r="E8" s="3"/>
      <c r="F8" s="3"/>
    </row>
    <row r="9" spans="1:6" ht="24" customHeight="1" thickBot="1" x14ac:dyDescent="0.3">
      <c r="A9" s="13"/>
      <c r="B9" s="9" t="s">
        <v>38</v>
      </c>
      <c r="C9" s="5" t="s">
        <v>37</v>
      </c>
      <c r="D9" s="8" t="s">
        <v>7</v>
      </c>
      <c r="E9" s="3">
        <v>334.2</v>
      </c>
      <c r="F9" s="7" t="s">
        <v>0</v>
      </c>
    </row>
    <row r="10" spans="1:6" s="17" customFormat="1" ht="24" customHeight="1" thickBot="1" x14ac:dyDescent="0.3">
      <c r="A10" s="13"/>
      <c r="B10" s="15" t="s">
        <v>36</v>
      </c>
      <c r="C10" s="9" t="s">
        <v>35</v>
      </c>
      <c r="D10" s="8" t="s">
        <v>7</v>
      </c>
      <c r="E10" s="7">
        <v>1979.83</v>
      </c>
      <c r="F10" s="7" t="s">
        <v>0</v>
      </c>
    </row>
    <row r="11" spans="1:6" s="17" customFormat="1" ht="24" customHeight="1" thickBot="1" x14ac:dyDescent="0.3">
      <c r="A11" s="13"/>
      <c r="B11" s="15" t="s">
        <v>34</v>
      </c>
      <c r="C11" s="9" t="s">
        <v>33</v>
      </c>
      <c r="D11" s="8" t="s">
        <v>7</v>
      </c>
      <c r="E11" s="7">
        <v>844.54</v>
      </c>
      <c r="F11" s="7" t="s">
        <v>0</v>
      </c>
    </row>
    <row r="12" spans="1:6" s="17" customFormat="1" ht="24" customHeight="1" thickBot="1" x14ac:dyDescent="0.3">
      <c r="A12" s="13"/>
      <c r="B12" s="10" t="s">
        <v>32</v>
      </c>
      <c r="C12" s="9" t="s">
        <v>31</v>
      </c>
      <c r="D12" s="8" t="s">
        <v>4</v>
      </c>
      <c r="E12" s="18">
        <f>+(E10-E11)/E10</f>
        <v>0.57342802159781392</v>
      </c>
      <c r="F12" s="7" t="s">
        <v>0</v>
      </c>
    </row>
    <row r="13" spans="1:6" s="17" customFormat="1" ht="24" customHeight="1" thickBot="1" x14ac:dyDescent="0.3">
      <c r="A13" s="13"/>
      <c r="B13" s="10" t="s">
        <v>30</v>
      </c>
      <c r="C13" s="16" t="s">
        <v>29</v>
      </c>
      <c r="D13" s="8" t="s">
        <v>4</v>
      </c>
      <c r="E13" s="18">
        <f>+E11/E10</f>
        <v>0.42657197840218603</v>
      </c>
      <c r="F13" s="7" t="s">
        <v>0</v>
      </c>
    </row>
    <row r="14" spans="1:6" ht="24" customHeight="1" thickBot="1" x14ac:dyDescent="0.3">
      <c r="A14" s="13"/>
      <c r="B14" s="10" t="s">
        <v>28</v>
      </c>
      <c r="C14" s="16" t="s">
        <v>27</v>
      </c>
      <c r="D14" s="8" t="s">
        <v>7</v>
      </c>
      <c r="E14" s="3">
        <v>7.14</v>
      </c>
      <c r="F14" s="7" t="s">
        <v>0</v>
      </c>
    </row>
    <row r="15" spans="1:6" ht="43.5" thickBot="1" x14ac:dyDescent="0.3">
      <c r="A15" s="13"/>
      <c r="B15" s="15" t="s">
        <v>26</v>
      </c>
      <c r="C15" s="9" t="s">
        <v>25</v>
      </c>
      <c r="D15" s="8" t="s">
        <v>7</v>
      </c>
      <c r="E15" s="14">
        <f>+E16-E14</f>
        <v>11832.84</v>
      </c>
      <c r="F15" s="7" t="s">
        <v>0</v>
      </c>
    </row>
    <row r="16" spans="1:6" ht="25.5" customHeight="1" thickBot="1" x14ac:dyDescent="0.3">
      <c r="A16" s="13"/>
      <c r="B16" s="15" t="s">
        <v>24</v>
      </c>
      <c r="C16" s="9" t="s">
        <v>23</v>
      </c>
      <c r="D16" s="8" t="s">
        <v>7</v>
      </c>
      <c r="E16" s="14">
        <v>11839.98</v>
      </c>
      <c r="F16" s="7" t="s">
        <v>0</v>
      </c>
    </row>
    <row r="17" spans="1:6" ht="25.5" customHeight="1" thickBot="1" x14ac:dyDescent="0.3">
      <c r="A17" s="13"/>
      <c r="B17" s="15" t="s">
        <v>22</v>
      </c>
      <c r="C17" s="9" t="s">
        <v>21</v>
      </c>
      <c r="D17" s="8" t="s">
        <v>7</v>
      </c>
      <c r="E17" s="14">
        <v>101.99</v>
      </c>
      <c r="F17" s="7" t="s">
        <v>0</v>
      </c>
    </row>
    <row r="18" spans="1:6" ht="25.5" customHeight="1" thickBot="1" x14ac:dyDescent="0.3">
      <c r="A18" s="13"/>
      <c r="B18" s="15" t="s">
        <v>20</v>
      </c>
      <c r="C18" s="15" t="s">
        <v>19</v>
      </c>
      <c r="D18" s="8" t="s">
        <v>7</v>
      </c>
      <c r="E18" s="14">
        <v>3733.28</v>
      </c>
      <c r="F18" s="7" t="s">
        <v>0</v>
      </c>
    </row>
    <row r="19" spans="1:6" ht="25.5" customHeight="1" thickBot="1" x14ac:dyDescent="0.3">
      <c r="A19" s="13"/>
      <c r="B19" s="15" t="s">
        <v>18</v>
      </c>
      <c r="C19" s="9" t="s">
        <v>17</v>
      </c>
      <c r="D19" s="8" t="s">
        <v>7</v>
      </c>
      <c r="E19" s="14">
        <f>+E18+E17</f>
        <v>3835.27</v>
      </c>
      <c r="F19" s="7" t="s">
        <v>0</v>
      </c>
    </row>
    <row r="20" spans="1:6" ht="25.5" customHeight="1" thickBot="1" x14ac:dyDescent="0.3">
      <c r="A20" s="13"/>
      <c r="B20" s="15" t="s">
        <v>16</v>
      </c>
      <c r="C20" s="15" t="s">
        <v>15</v>
      </c>
      <c r="D20" s="8" t="s">
        <v>7</v>
      </c>
      <c r="E20" s="14">
        <v>5.4</v>
      </c>
      <c r="F20" s="7" t="s">
        <v>0</v>
      </c>
    </row>
    <row r="21" spans="1:6" ht="25.5" customHeight="1" thickBot="1" x14ac:dyDescent="0.3">
      <c r="A21" s="13"/>
      <c r="B21" s="15" t="s">
        <v>14</v>
      </c>
      <c r="C21" s="15" t="s">
        <v>13</v>
      </c>
      <c r="D21" s="8" t="s">
        <v>7</v>
      </c>
      <c r="E21" s="14">
        <v>0</v>
      </c>
      <c r="F21" s="7" t="s">
        <v>0</v>
      </c>
    </row>
    <row r="22" spans="1:6" ht="25.5" customHeight="1" thickBot="1" x14ac:dyDescent="0.3">
      <c r="A22" s="13"/>
      <c r="B22" s="15" t="s">
        <v>12</v>
      </c>
      <c r="C22" s="15" t="s">
        <v>11</v>
      </c>
      <c r="D22" s="8" t="s">
        <v>7</v>
      </c>
      <c r="E22" s="14">
        <v>25.55</v>
      </c>
      <c r="F22" s="7" t="s">
        <v>0</v>
      </c>
    </row>
    <row r="23" spans="1:6" ht="25.5" customHeight="1" thickBot="1" x14ac:dyDescent="0.3">
      <c r="A23" s="13"/>
      <c r="B23" s="15" t="s">
        <v>10</v>
      </c>
      <c r="C23" s="15" t="s">
        <v>10</v>
      </c>
      <c r="D23" s="8" t="s">
        <v>7</v>
      </c>
      <c r="E23" s="14">
        <f>+E22+E21+E20</f>
        <v>30.950000000000003</v>
      </c>
      <c r="F23" s="7" t="s">
        <v>0</v>
      </c>
    </row>
    <row r="24" spans="1:6" ht="25.5" customHeight="1" thickBot="1" x14ac:dyDescent="0.3">
      <c r="A24" s="13"/>
      <c r="B24" s="10" t="s">
        <v>9</v>
      </c>
      <c r="C24" s="9" t="s">
        <v>8</v>
      </c>
      <c r="D24" s="8" t="s">
        <v>7</v>
      </c>
      <c r="E24" s="3">
        <f>+E9+E14+E15+E19</f>
        <v>16009.45</v>
      </c>
      <c r="F24" s="7" t="s">
        <v>0</v>
      </c>
    </row>
    <row r="25" spans="1:6" ht="25.5" customHeight="1" thickBot="1" x14ac:dyDescent="0.3">
      <c r="A25" s="13"/>
      <c r="B25" s="10" t="s">
        <v>6</v>
      </c>
      <c r="C25" s="9" t="s">
        <v>5</v>
      </c>
      <c r="D25" s="8" t="s">
        <v>4</v>
      </c>
      <c r="E25" s="12">
        <f>+(E9+E14+E15)/(E9+E14+E15+E19)</f>
        <v>0.76043711682787352</v>
      </c>
      <c r="F25" s="7" t="s">
        <v>0</v>
      </c>
    </row>
    <row r="26" spans="1:6" ht="25.5" customHeight="1" thickBot="1" x14ac:dyDescent="0.3">
      <c r="A26" s="11"/>
      <c r="B26" s="10" t="s">
        <v>3</v>
      </c>
      <c r="C26" s="9" t="s">
        <v>2</v>
      </c>
      <c r="D26" s="8" t="s">
        <v>1</v>
      </c>
      <c r="E26" s="3">
        <f>+(E15+E19+E14)/E4</f>
        <v>0.56189733663117902</v>
      </c>
      <c r="F26" s="7" t="s">
        <v>0</v>
      </c>
    </row>
    <row r="27" spans="1:6" ht="15.75" thickBot="1" x14ac:dyDescent="0.3">
      <c r="A27" s="6"/>
      <c r="B27" s="6"/>
      <c r="C27" s="5"/>
      <c r="D27" s="4"/>
      <c r="E27" s="3"/>
      <c r="F27" s="3"/>
    </row>
  </sheetData>
  <mergeCells count="3">
    <mergeCell ref="A8:A26"/>
    <mergeCell ref="A3:A6"/>
    <mergeCell ref="D1:F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F6CA69F-4336-45D6-8730-23308C304336}"/>
</file>

<file path=customXml/itemProps2.xml><?xml version="1.0" encoding="utf-8"?>
<ds:datastoreItem xmlns:ds="http://schemas.openxmlformats.org/officeDocument/2006/customXml" ds:itemID="{0CABADFB-872E-4703-8D85-BC1D305FFAB5}"/>
</file>

<file path=customXml/itemProps3.xml><?xml version="1.0" encoding="utf-8"?>
<ds:datastoreItem xmlns:ds="http://schemas.openxmlformats.org/officeDocument/2006/customXml" ds:itemID="{8130C60D-8F77-4749-9581-53EC6A76928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2024-06-12T12:33:11Z</dcterms:created>
  <dcterms:modified xsi:type="dcterms:W3CDTF">2024-06-12T12:33:41Z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