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4 Economia circolare/"/>
    </mc:Choice>
  </mc:AlternateContent>
  <xr:revisionPtr revIDLastSave="1" documentId="13_ncr:1_{DED25D8F-9080-4D37-BC9F-BAC993474C9A}" xr6:coauthVersionLast="47" xr6:coauthVersionMax="47" xr10:uidLastSave="{A624F0FC-B099-4437-BBC3-F100DD4B6AC2}"/>
  <bookViews>
    <workbookView xWindow="29190" yWindow="390" windowWidth="23925" windowHeight="14910" tabRatio="597" xr2:uid="{00000000-000D-0000-FFFF-FFFF00000000}"/>
  </bookViews>
  <sheets>
    <sheet name="SOL Economia circolare" sheetId="6" r:id="rId1"/>
  </sheets>
  <definedNames>
    <definedName name="_xlnm.Print_Area" localSheetId="0">'SOL Economia circolare'!$A$1:$E$25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6" l="1"/>
  <c r="E21" i="6"/>
  <c r="E6" i="6" l="1"/>
  <c r="E15" i="6" s="1"/>
  <c r="E24" i="6" l="1"/>
  <c r="E22" i="6"/>
  <c r="E19" i="6"/>
  <c r="E16" i="6"/>
  <c r="E17" i="6"/>
  <c r="E14" i="6"/>
  <c r="E25" i="6"/>
  <c r="E20" i="6"/>
  <c r="E12" i="6"/>
  <c r="E10" i="6"/>
</calcChain>
</file>

<file path=xl/sharedStrings.xml><?xml version="1.0" encoding="utf-8"?>
<sst xmlns="http://schemas.openxmlformats.org/spreadsheetml/2006/main" count="77" uniqueCount="42">
  <si>
    <t>Macrosettore</t>
  </si>
  <si>
    <t>Parametro</t>
  </si>
  <si>
    <t>Descrizione</t>
  </si>
  <si>
    <t>Unità di misura</t>
  </si>
  <si>
    <t>ton</t>
  </si>
  <si>
    <t>Valore 2022</t>
  </si>
  <si>
    <t>MWh</t>
  </si>
  <si>
    <t>ECONOMIA CIRCOLARE</t>
  </si>
  <si>
    <t>Materia prima risparmiata LEGNO</t>
  </si>
  <si>
    <t>Materia prima risparmiata ALLUMINIO</t>
  </si>
  <si>
    <t>Materia prima risparmiata CARTA/CARTONE</t>
  </si>
  <si>
    <t>Materia prima risparmiata PLASTICA</t>
  </si>
  <si>
    <t>Materia prima risparmiata VETRO</t>
  </si>
  <si>
    <t>Materia prima risparmiata ACCIAIO</t>
  </si>
  <si>
    <t>Materia prima risparmiata ACM (ammendante compostato misto)</t>
  </si>
  <si>
    <t>SOL</t>
  </si>
  <si>
    <t>Da calcolarsi in funzione dei quantitativi di frazione merceologica similare raccolta su tutti i territori</t>
  </si>
  <si>
    <t>Da calcolarsi in funzione dei quantitativi di frazione merceologica similare (organico) raccolta su tutti i territori</t>
  </si>
  <si>
    <t>Emissioni CO2 evitate ALLUMINIO</t>
  </si>
  <si>
    <t>Emissioni CO2 evitate CARTA/CARTONE</t>
  </si>
  <si>
    <t>Emissioni CO2 evitate PLASTICA</t>
  </si>
  <si>
    <t>Emissioni CO2 evitate VETRO</t>
  </si>
  <si>
    <t>Emissioni CO2 evitate ACCIAIO</t>
  </si>
  <si>
    <t>Emissioni CO2 evitate ACM</t>
  </si>
  <si>
    <t>Emissioni risparmiate da frazione merceologica similare</t>
  </si>
  <si>
    <t>LEGNO raccolto</t>
  </si>
  <si>
    <t>VETRO raccolto</t>
  </si>
  <si>
    <t>RIFIUTI ORGANICI raccolti</t>
  </si>
  <si>
    <t>CARTA E CARTONE raccolto</t>
  </si>
  <si>
    <t>IMBALLAGGI IN MATERIALI MISTI raccolti</t>
  </si>
  <si>
    <t>RIFIUTI INGOMBRANTI raccolti</t>
  </si>
  <si>
    <t>Da calcolarsi sulla base delle dichiarazioni rese dagli impianti di recupero</t>
  </si>
  <si>
    <t>TOT rifiuti ORGANICI raccolti (per tutta la SOL)</t>
  </si>
  <si>
    <t>TOT rifiuti CARTA E CARTONE raccolti (per tutta la SOL)</t>
  </si>
  <si>
    <t>TOT rifiuti I.M.M. raccolti (per tutta la SOL)</t>
  </si>
  <si>
    <t>TOT rifiuti VETRO raccolti (per tutta la SOL)</t>
  </si>
  <si>
    <t>TOT rifiuti INGOMBRANTI raccolti (per tutta la SOL)</t>
  </si>
  <si>
    <t>TOT rifiuti LEGNO raccolti (per tutta la SOL)</t>
  </si>
  <si>
    <t>tonCO2</t>
  </si>
  <si>
    <t>Energia primaria risparmiata</t>
  </si>
  <si>
    <t>Energia risparmiata per l'avvenuto riciclaggio</t>
  </si>
  <si>
    <t>GEOFOR SPA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</si>
</sst>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  <font>
      <b/>
      <sz val="11"/>
      <color theme="1"/>
      <name val="Microsoft Sans Serif"/>
      <family val="2"/>
    </font>
    <font>
      <b/>
      <sz val="8"/>
      <color rgb="FF000000"/>
      <name val="Arial"/>
      <family val="2"/>
    </font>
    <font>
      <sz val="8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296333</xdr:colOff>
      <xdr:row>0</xdr:row>
      <xdr:rowOff>95250</xdr:rowOff>
    </xdr:from>
    <xdr:to>
      <xdr:col>14</xdr:col>
      <xdr:colOff>316157</xdr:colOff>
      <xdr:row>6</xdr:row>
      <xdr:rowOff>346411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7220C1E-377C-9568-EB88-FAE4F3AF77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45583" y="95250"/>
          <a:ext cx="5544324" cy="2410161"/>
        </a:xfrm>
        <a:prstGeom prst="rect">
          <a:avLst/>
        </a:prstGeom>
      </xdr:spPr>
    </xdr:pic>
    <xdr:clientData/>
  </xdr:twoCellAnchor>
  <xdr:twoCellAnchor editAs="oneCell">
    <xdr:from>
      <xdr:col>5</xdr:col>
      <xdr:colOff>380999</xdr:colOff>
      <xdr:row>7</xdr:row>
      <xdr:rowOff>201084</xdr:rowOff>
    </xdr:from>
    <xdr:to>
      <xdr:col>14</xdr:col>
      <xdr:colOff>486560</xdr:colOff>
      <xdr:row>15</xdr:row>
      <xdr:rowOff>69237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D86FD784-F9BB-7BCC-CEAD-FFA6EBB76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49" y="2804584"/>
          <a:ext cx="5630061" cy="3191320"/>
        </a:xfrm>
        <a:prstGeom prst="rect">
          <a:avLst/>
        </a:prstGeom>
      </xdr:spPr>
    </xdr:pic>
    <xdr:clientData/>
  </xdr:twoCellAnchor>
  <xdr:twoCellAnchor editAs="oneCell">
    <xdr:from>
      <xdr:col>5</xdr:col>
      <xdr:colOff>359833</xdr:colOff>
      <xdr:row>15</xdr:row>
      <xdr:rowOff>338667</xdr:rowOff>
    </xdr:from>
    <xdr:to>
      <xdr:col>14</xdr:col>
      <xdr:colOff>351078</xdr:colOff>
      <xdr:row>31</xdr:row>
      <xdr:rowOff>34516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9C964635-BB2D-1678-50D7-A7F33241F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409083" y="6212417"/>
          <a:ext cx="5515745" cy="464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5"/>
  <sheetViews>
    <sheetView tabSelected="1" topLeftCell="A20" zoomScale="90" zoomScaleNormal="90" workbookViewId="0">
      <selection activeCell="F2" sqref="F1:F1048576"/>
    </sheetView>
  </sheetViews>
  <sheetFormatPr defaultRowHeight="15" x14ac:dyDescent="0.25"/>
  <cols>
    <col min="1" max="1" width="13.7109375" customWidth="1"/>
    <col min="2" max="2" width="38.7109375" customWidth="1"/>
    <col min="3" max="3" width="38" style="2" bestFit="1" customWidth="1"/>
    <col min="4" max="4" width="17.85546875" style="1" customWidth="1"/>
    <col min="5" max="5" width="35.7109375" customWidth="1"/>
  </cols>
  <sheetData>
    <row r="1" spans="1:5" x14ac:dyDescent="0.25">
      <c r="A1" s="3" t="s">
        <v>15</v>
      </c>
      <c r="B1" s="4" t="s">
        <v>41</v>
      </c>
      <c r="C1" s="5"/>
      <c r="D1" s="15"/>
      <c r="E1" s="16"/>
    </row>
    <row r="2" spans="1:5" s="1" customFormat="1" ht="30" x14ac:dyDescent="0.25">
      <c r="A2" s="7" t="s">
        <v>0</v>
      </c>
      <c r="B2" s="7" t="s">
        <v>1</v>
      </c>
      <c r="C2" s="9" t="s">
        <v>2</v>
      </c>
      <c r="D2" s="7" t="s">
        <v>3</v>
      </c>
      <c r="E2" s="7" t="s">
        <v>5</v>
      </c>
    </row>
    <row r="3" spans="1:5" s="1" customFormat="1" ht="35.25" customHeight="1" x14ac:dyDescent="0.25">
      <c r="A3" s="17" t="s">
        <v>7</v>
      </c>
      <c r="B3" s="6" t="s">
        <v>27</v>
      </c>
      <c r="C3" s="11" t="s">
        <v>32</v>
      </c>
      <c r="D3" s="12" t="s">
        <v>4</v>
      </c>
      <c r="E3" s="13">
        <v>59506.68</v>
      </c>
    </row>
    <row r="4" spans="1:5" s="1" customFormat="1" ht="35.25" customHeight="1" x14ac:dyDescent="0.25">
      <c r="A4" s="18"/>
      <c r="B4" s="6" t="s">
        <v>28</v>
      </c>
      <c r="C4" s="11" t="s">
        <v>33</v>
      </c>
      <c r="D4" s="12" t="s">
        <v>4</v>
      </c>
      <c r="E4" s="13">
        <v>23664.45</v>
      </c>
    </row>
    <row r="5" spans="1:5" s="1" customFormat="1" ht="35.25" customHeight="1" x14ac:dyDescent="0.25">
      <c r="A5" s="18"/>
      <c r="B5" s="6" t="s">
        <v>29</v>
      </c>
      <c r="C5" s="11" t="s">
        <v>34</v>
      </c>
      <c r="D5" s="12" t="s">
        <v>4</v>
      </c>
      <c r="E5" s="14">
        <v>17900.87</v>
      </c>
    </row>
    <row r="6" spans="1:5" s="1" customFormat="1" ht="35.25" customHeight="1" x14ac:dyDescent="0.25">
      <c r="A6" s="18"/>
      <c r="B6" s="6" t="s">
        <v>26</v>
      </c>
      <c r="C6" s="11" t="s">
        <v>35</v>
      </c>
      <c r="D6" s="12" t="s">
        <v>4</v>
      </c>
      <c r="E6" s="14">
        <f>14566.23</f>
        <v>14566.23</v>
      </c>
    </row>
    <row r="7" spans="1:5" ht="35.25" customHeight="1" x14ac:dyDescent="0.25">
      <c r="A7" s="18"/>
      <c r="B7" s="6" t="s">
        <v>30</v>
      </c>
      <c r="C7" s="11" t="s">
        <v>36</v>
      </c>
      <c r="D7" s="12" t="s">
        <v>4</v>
      </c>
      <c r="E7" s="13">
        <v>8283.7999999999993</v>
      </c>
    </row>
    <row r="8" spans="1:5" ht="35.25" customHeight="1" x14ac:dyDescent="0.25">
      <c r="A8" s="18"/>
      <c r="B8" s="6" t="s">
        <v>25</v>
      </c>
      <c r="C8" s="11" t="s">
        <v>37</v>
      </c>
      <c r="D8" s="12" t="s">
        <v>4</v>
      </c>
      <c r="E8" s="13">
        <v>8837.35</v>
      </c>
    </row>
    <row r="9" spans="1:5" ht="42.75" customHeight="1" x14ac:dyDescent="0.25">
      <c r="A9" s="18"/>
      <c r="B9" s="8" t="s">
        <v>14</v>
      </c>
      <c r="C9" s="11" t="s">
        <v>17</v>
      </c>
      <c r="D9" s="12" t="s">
        <v>4</v>
      </c>
      <c r="E9" s="14">
        <v>0</v>
      </c>
    </row>
    <row r="10" spans="1:5" ht="30" customHeight="1" x14ac:dyDescent="0.25">
      <c r="A10" s="18"/>
      <c r="B10" s="8" t="s">
        <v>23</v>
      </c>
      <c r="C10" s="11" t="s">
        <v>24</v>
      </c>
      <c r="D10" s="12" t="s">
        <v>38</v>
      </c>
      <c r="E10" s="14">
        <f>E9*183/1000</f>
        <v>0</v>
      </c>
    </row>
    <row r="11" spans="1:5" ht="30" customHeight="1" x14ac:dyDescent="0.25">
      <c r="A11" s="18"/>
      <c r="B11" s="10" t="s">
        <v>10</v>
      </c>
      <c r="C11" s="11" t="s">
        <v>16</v>
      </c>
      <c r="D11" s="12" t="s">
        <v>4</v>
      </c>
      <c r="E11" s="14">
        <v>22575.62</v>
      </c>
    </row>
    <row r="12" spans="1:5" ht="30" customHeight="1" x14ac:dyDescent="0.25">
      <c r="A12" s="18"/>
      <c r="B12" s="10" t="s">
        <v>19</v>
      </c>
      <c r="C12" s="11" t="s">
        <v>24</v>
      </c>
      <c r="D12" s="12" t="s">
        <v>38</v>
      </c>
      <c r="E12" s="14">
        <f>E11*600/1000</f>
        <v>13545.371999999999</v>
      </c>
    </row>
    <row r="13" spans="1:5" ht="30" customHeight="1" x14ac:dyDescent="0.25">
      <c r="A13" s="18"/>
      <c r="B13" s="8" t="s">
        <v>11</v>
      </c>
      <c r="C13" s="11" t="s">
        <v>16</v>
      </c>
      <c r="D13" s="12" t="s">
        <v>4</v>
      </c>
      <c r="E13" s="14">
        <f>11357.42+13.19+439.59</f>
        <v>11810.2</v>
      </c>
    </row>
    <row r="14" spans="1:5" ht="30" customHeight="1" x14ac:dyDescent="0.25">
      <c r="A14" s="18"/>
      <c r="B14" s="8" t="s">
        <v>20</v>
      </c>
      <c r="C14" s="11" t="s">
        <v>24</v>
      </c>
      <c r="D14" s="12" t="s">
        <v>38</v>
      </c>
      <c r="E14" s="14">
        <f>E13*1000/1000</f>
        <v>11810.2</v>
      </c>
    </row>
    <row r="15" spans="1:5" ht="34.5" customHeight="1" x14ac:dyDescent="0.25">
      <c r="A15" s="18"/>
      <c r="B15" s="10" t="s">
        <v>12</v>
      </c>
      <c r="C15" s="11" t="s">
        <v>16</v>
      </c>
      <c r="D15" s="12" t="s">
        <v>4</v>
      </c>
      <c r="E15" s="14">
        <f>+E6+107.29</f>
        <v>14673.52</v>
      </c>
    </row>
    <row r="16" spans="1:5" ht="30" customHeight="1" x14ac:dyDescent="0.25">
      <c r="A16" s="18"/>
      <c r="B16" s="10" t="s">
        <v>39</v>
      </c>
      <c r="C16" s="11" t="s">
        <v>40</v>
      </c>
      <c r="D16" s="12" t="s">
        <v>6</v>
      </c>
      <c r="E16" s="14">
        <f>E15/137000*550000</f>
        <v>58908.291970802922</v>
      </c>
    </row>
    <row r="17" spans="1:5" ht="30" customHeight="1" x14ac:dyDescent="0.25">
      <c r="A17" s="18"/>
      <c r="B17" s="10" t="s">
        <v>21</v>
      </c>
      <c r="C17" s="11" t="s">
        <v>24</v>
      </c>
      <c r="D17" s="12" t="s">
        <v>38</v>
      </c>
      <c r="E17" s="14">
        <f>E15*253/1000</f>
        <v>3712.40056</v>
      </c>
    </row>
    <row r="18" spans="1:5" ht="30" customHeight="1" x14ac:dyDescent="0.25">
      <c r="A18" s="18"/>
      <c r="B18" s="8" t="s">
        <v>9</v>
      </c>
      <c r="C18" s="11" t="s">
        <v>16</v>
      </c>
      <c r="D18" s="12" t="s">
        <v>4</v>
      </c>
      <c r="E18" s="14">
        <v>109.37</v>
      </c>
    </row>
    <row r="19" spans="1:5" ht="30" customHeight="1" x14ac:dyDescent="0.25">
      <c r="A19" s="18"/>
      <c r="B19" s="8" t="s">
        <v>39</v>
      </c>
      <c r="C19" s="11" t="s">
        <v>40</v>
      </c>
      <c r="D19" s="12" t="s">
        <v>6</v>
      </c>
      <c r="E19" s="14">
        <f>E18/1000*13889</f>
        <v>1519.0399300000001</v>
      </c>
    </row>
    <row r="20" spans="1:5" ht="30" customHeight="1" x14ac:dyDescent="0.25">
      <c r="A20" s="18"/>
      <c r="B20" s="8" t="s">
        <v>18</v>
      </c>
      <c r="C20" s="11" t="s">
        <v>24</v>
      </c>
      <c r="D20" s="12" t="s">
        <v>38</v>
      </c>
      <c r="E20" s="14">
        <f>E18*9074/1000</f>
        <v>992.42337999999995</v>
      </c>
    </row>
    <row r="21" spans="1:5" ht="30" customHeight="1" x14ac:dyDescent="0.25">
      <c r="A21" s="18"/>
      <c r="B21" s="10" t="s">
        <v>8</v>
      </c>
      <c r="C21" s="11" t="s">
        <v>31</v>
      </c>
      <c r="D21" s="12" t="s">
        <v>4</v>
      </c>
      <c r="E21" s="14">
        <f>11642.52</f>
        <v>11642.52</v>
      </c>
    </row>
    <row r="22" spans="1:5" ht="30" customHeight="1" x14ac:dyDescent="0.25">
      <c r="A22" s="18"/>
      <c r="B22" s="10" t="s">
        <v>39</v>
      </c>
      <c r="C22" s="11" t="s">
        <v>40</v>
      </c>
      <c r="D22" s="12" t="s">
        <v>6</v>
      </c>
      <c r="E22" s="14">
        <f>E21/2071000*4387778</f>
        <v>24666.727726006764</v>
      </c>
    </row>
    <row r="23" spans="1:5" ht="30" customHeight="1" x14ac:dyDescent="0.25">
      <c r="A23" s="18"/>
      <c r="B23" s="8" t="s">
        <v>13</v>
      </c>
      <c r="C23" s="11" t="s">
        <v>16</v>
      </c>
      <c r="D23" s="12" t="s">
        <v>4</v>
      </c>
      <c r="E23" s="14">
        <v>2103.3200000000002</v>
      </c>
    </row>
    <row r="24" spans="1:5" ht="30" customHeight="1" x14ac:dyDescent="0.25">
      <c r="A24" s="18"/>
      <c r="B24" s="8" t="s">
        <v>39</v>
      </c>
      <c r="C24" s="11" t="s">
        <v>40</v>
      </c>
      <c r="D24" s="12" t="s">
        <v>6</v>
      </c>
      <c r="E24" s="14">
        <f>E23/18000*91944</f>
        <v>10743.75856</v>
      </c>
    </row>
    <row r="25" spans="1:5" ht="30" customHeight="1" x14ac:dyDescent="0.25">
      <c r="A25" s="18"/>
      <c r="B25" s="8" t="s">
        <v>22</v>
      </c>
      <c r="C25" s="11" t="s">
        <v>24</v>
      </c>
      <c r="D25" s="12" t="s">
        <v>38</v>
      </c>
      <c r="E25" s="14">
        <f>E23*1487/1000</f>
        <v>3127.6368400000001</v>
      </c>
    </row>
  </sheetData>
  <mergeCells count="2">
    <mergeCell ref="D1:E1"/>
    <mergeCell ref="A3:A25"/>
  </mergeCells>
  <pageMargins left="0.24" right="0.2" top="0.74803149606299213" bottom="0.74803149606299213" header="0.31496062992125984" footer="0.31496062992125984"/>
  <pageSetup paperSize="9" scale="62" orientation="landscape" verticalDpi="1200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05784ff-acc8-4e68-86a1-0928f498ee0e"/>
    <ds:schemaRef ds:uri="http://purl.org/dc/elements/1.1/"/>
    <ds:schemaRef ds:uri="http://schemas.microsoft.com/office/2006/metadata/properties"/>
    <ds:schemaRef ds:uri="ab2d8595-0763-4ca2-8acf-6d55a510558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SOL Economia circolare</vt:lpstr>
      <vt:lpstr>'SOL Economia circolare'!Area_stampa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2023-03-07T14:17:52Z</cp:lastPrinted>
  <dcterms:created xsi:type="dcterms:W3CDTF">2015-06-05T18:19:34Z</dcterms:created>
  <dcterms:modified xsi:type="dcterms:W3CDTF">2023-03-27T07:35:15Z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