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1 APPENDICE 2 APPENDICE 6\"/>
    </mc:Choice>
  </mc:AlternateContent>
  <xr:revisionPtr revIDLastSave="0" documentId="13_ncr:1_{8EF3DAF7-2F71-4200-82F3-BA6FB29419DC}" xr6:coauthVersionLast="47" xr6:coauthVersionMax="47" xr10:uidLastSave="{00000000-0000-0000-0000-000000000000}"/>
  <bookViews>
    <workbookView xWindow="-120" yWindow="-120" windowWidth="29040" windowHeight="15720" tabRatio="597" activeTab="2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8" l="1"/>
  <c r="E18" i="8"/>
  <c r="E19" i="8"/>
  <c r="E14" i="8"/>
  <c r="E15" i="8" s="1"/>
  <c r="E12" i="8"/>
  <c r="E11" i="8"/>
  <c r="E13" i="8" s="1"/>
  <c r="E10" i="8"/>
  <c r="E27" i="8" l="1"/>
  <c r="E16" i="8"/>
  <c r="E25" i="8"/>
  <c r="E26" i="8" s="1"/>
</calcChain>
</file>

<file path=xl/sharedStrings.xml><?xml version="1.0" encoding="utf-8"?>
<sst xmlns="http://schemas.openxmlformats.org/spreadsheetml/2006/main" count="132" uniqueCount="83">
  <si>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</si>
  <si>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</si>
  <si>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</si>
  <si>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</si>
  <si>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</si>
  <si>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</si>
  <si>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</si>
  <si>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</si>
  <si>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</si>
  <si>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</si>
  <si>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</si>
  <si>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</si>
  <si>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</si>
  <si>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</si>
  <si>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</si>
  <si>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</si>
  <si>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DENOMINAZIONE GESTORE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</si>
  <si>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</si>
  <si>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</si>
  <si>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</si>
  <si>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</si>
  <si>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</si>
  <si>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</si>
  <si>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</si>
  <si>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</si>
  <si>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</si>
  <si>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Quantità di kit completi forniti</t>
  </si>
  <si>
    <t>Consegna kit raccolte differenziate per nuove attivazioni alle UD</t>
  </si>
  <si>
    <t>Consegna kit raccolte differenziate per nuove attivazioni alle UND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</si>
  <si>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</si>
  <si>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</si>
  <si>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</si>
  <si>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</si>
  <si>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</si>
  <si>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</si>
  <si>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</si>
  <si>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</si>
  <si>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</si>
  <si>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</si>
  <si>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</si>
  <si>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</si>
  <si>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</si>
  <si>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</si>
  <si>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</si>
  <si>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</si>
  <si>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</si>
  <si>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</si>
  <si>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</si>
  <si>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</si>
  <si>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</si>
  <si>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</si>
  <si>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</si>
  <si>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</si>
  <si>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</si>
  <si>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</si>
  <si>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</si>
  <si>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</si>
  <si>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</si>
  <si>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</si>
  <si>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</si>
  <si>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</si>
  <si>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</si>
  <si>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</si>
  <si>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</si>
  <si>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</si>
  <si>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</si>
  <si>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</si>
  <si>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</si>
  <si>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</si>
  <si>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</si>
  <si>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</si>
  <si>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</si>
  <si>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</si>
  <si>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</si>
  <si>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</si>
  <si>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</si>
  <si>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</si>
  <si>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ASCIT Servizi Ambientali SpA</t>
  </si>
  <si>
    <t>Comune di Altopascio</t>
  </si>
  <si>
    <t xml:space="preserve">NOTA: sono presenti 421,31 tonnellate di carta CER 15.01.01 raccolte in convenzione </t>
  </si>
  <si>
    <t>Rifiuti Covid</t>
  </si>
  <si>
    <t>Rifiuti COVID (COVID)</t>
  </si>
  <si>
    <t>Quantitativo RUI che non rientrano nel conteggio dell'efficienza dell'RD (A1+B1+C1+COVID)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</si>
</sst>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i/>
      <sz val="12"/>
      <color theme="1"/>
      <name val="Microsoft Sans Serif"/>
      <family val="2"/>
    </font>
    <font>
      <i/>
      <sz val="14"/>
      <color theme="1"/>
      <name val="Microsoft Sans Serif"/>
      <family val="2"/>
    </font>
    <font>
      <b/>
      <i/>
      <sz val="12"/>
      <color theme="1"/>
      <name val="Microsoft Sans Serif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10" fillId="0" borderId="0" xfId="0" applyFont="1"/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10" fontId="0" fillId="0" borderId="0" xfId="1" applyNumberFormat="1" applyFont="1" applyAlignment="1">
      <alignment horizontal="left" vertical="center"/>
    </xf>
    <xf numFmtId="2" fontId="10" fillId="0" borderId="5" xfId="0" applyNumberFormat="1" applyFon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textRotation="90"/>
    </xf>
    <xf numFmtId="0" fontId="5" fillId="5" borderId="3" xfId="0" applyFont="1" applyFill="1" applyBorder="1" applyAlignment="1">
      <alignment horizontal="center" vertical="center" textRotation="90"/>
    </xf>
    <xf numFmtId="0" fontId="5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textRotation="90"/>
    </xf>
    <xf numFmtId="0" fontId="5" fillId="4" borderId="13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28"/>
  <sheetViews>
    <sheetView zoomScale="90" zoomScaleNormal="90" workbookViewId="0">
      <selection activeCell="E5" sqref="E5"/>
    </sheetView>
  </sheetViews>
  <sheetFormatPr defaultRowHeight="15" x14ac:dyDescent="0.25"/>
  <cols>
    <col min="1" max="1" width="14.7109375" style="1" bestFit="1" customWidth="1"/>
    <col min="2" max="2" width="88.285156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5.75" thickBot="1" x14ac:dyDescent="0.3">
      <c r="A1" s="26"/>
      <c r="B1" s="13" t="s">
        <v>16</v>
      </c>
      <c r="C1" s="33" t="s">
        <v>77</v>
      </c>
      <c r="D1" s="50"/>
      <c r="E1" s="51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28.5" customHeight="1" thickBot="1" x14ac:dyDescent="0.3">
      <c r="A3" s="47" t="s">
        <v>57</v>
      </c>
      <c r="B3" s="3" t="s">
        <v>17</v>
      </c>
      <c r="C3" s="35" t="s">
        <v>78</v>
      </c>
      <c r="D3" s="6"/>
      <c r="E3" s="5"/>
    </row>
    <row r="4" spans="1:5" ht="15.75" thickBot="1" x14ac:dyDescent="0.3">
      <c r="A4" s="48"/>
      <c r="B4" s="3" t="s">
        <v>48</v>
      </c>
      <c r="C4" s="4" t="s">
        <v>47</v>
      </c>
      <c r="D4" s="6" t="s">
        <v>0</v>
      </c>
      <c r="E4" s="5">
        <v>15499</v>
      </c>
    </row>
    <row r="5" spans="1:5" ht="15.75" thickBot="1" x14ac:dyDescent="0.3">
      <c r="A5" s="48"/>
      <c r="B5" s="3" t="s">
        <v>6</v>
      </c>
      <c r="C5" s="4" t="s">
        <v>29</v>
      </c>
      <c r="D5" s="6" t="s">
        <v>0</v>
      </c>
      <c r="E5" s="5">
        <v>6331</v>
      </c>
    </row>
    <row r="6" spans="1:5" ht="15.75" thickBot="1" x14ac:dyDescent="0.3">
      <c r="A6" s="49"/>
      <c r="B6" s="3" t="s">
        <v>7</v>
      </c>
      <c r="C6" s="4" t="s">
        <v>30</v>
      </c>
      <c r="D6" s="6" t="s">
        <v>0</v>
      </c>
      <c r="E6" s="5">
        <v>700</v>
      </c>
    </row>
    <row r="7" spans="1:5" ht="15.75" thickBot="1" x14ac:dyDescent="0.3">
      <c r="A7" s="3"/>
      <c r="B7" s="3"/>
      <c r="C7" s="4"/>
      <c r="D7" s="6"/>
      <c r="E7" s="5"/>
    </row>
    <row r="8" spans="1:5" ht="15.75" customHeight="1" thickBot="1" x14ac:dyDescent="0.3">
      <c r="A8" s="44" t="s">
        <v>18</v>
      </c>
      <c r="B8" s="14" t="s">
        <v>18</v>
      </c>
      <c r="C8" s="4"/>
      <c r="D8" s="6"/>
      <c r="E8" s="5"/>
    </row>
    <row r="9" spans="1:5" ht="24" customHeight="1" thickBot="1" x14ac:dyDescent="0.3">
      <c r="A9" s="45"/>
      <c r="B9" s="20" t="s">
        <v>40</v>
      </c>
      <c r="C9" s="4" t="s">
        <v>32</v>
      </c>
      <c r="D9" s="18" t="s">
        <v>9</v>
      </c>
      <c r="E9" s="5">
        <v>0</v>
      </c>
    </row>
    <row r="10" spans="1:5" s="22" customFormat="1" ht="24" customHeight="1" thickBot="1" x14ac:dyDescent="0.3">
      <c r="A10" s="45"/>
      <c r="B10" s="19" t="s">
        <v>53</v>
      </c>
      <c r="C10" s="20" t="s">
        <v>51</v>
      </c>
      <c r="D10" s="18" t="s">
        <v>9</v>
      </c>
      <c r="E10" s="21">
        <f>224.2+541.995+172.86</f>
        <v>939.05499999999995</v>
      </c>
    </row>
    <row r="11" spans="1:5" s="22" customFormat="1" ht="24" customHeight="1" thickBot="1" x14ac:dyDescent="0.3">
      <c r="A11" s="45"/>
      <c r="B11" s="19" t="s">
        <v>54</v>
      </c>
      <c r="C11" s="20" t="s">
        <v>50</v>
      </c>
      <c r="D11" s="18" t="s">
        <v>9</v>
      </c>
      <c r="E11" s="21">
        <f>174.31+36.8+90.75</f>
        <v>301.86</v>
      </c>
    </row>
    <row r="12" spans="1:5" s="22" customFormat="1" ht="24" customHeight="1" thickBot="1" x14ac:dyDescent="0.3">
      <c r="A12" s="45"/>
      <c r="B12" s="16" t="s">
        <v>55</v>
      </c>
      <c r="C12" s="20" t="s">
        <v>13</v>
      </c>
      <c r="D12" s="18" t="s">
        <v>5</v>
      </c>
      <c r="E12" s="38">
        <f>(E10-E11)/E10*100</f>
        <v>67.854917976050388</v>
      </c>
    </row>
    <row r="13" spans="1:5" s="22" customFormat="1" ht="24" customHeight="1" thickBot="1" x14ac:dyDescent="0.3">
      <c r="A13" s="45"/>
      <c r="B13" s="16" t="s">
        <v>52</v>
      </c>
      <c r="C13" s="17" t="s">
        <v>14</v>
      </c>
      <c r="D13" s="18" t="s">
        <v>5</v>
      </c>
      <c r="E13" s="38">
        <f>E11/E10*100</f>
        <v>32.145082023949612</v>
      </c>
    </row>
    <row r="14" spans="1:5" ht="24" customHeight="1" thickBot="1" x14ac:dyDescent="0.3">
      <c r="A14" s="45"/>
      <c r="B14" s="16" t="s">
        <v>41</v>
      </c>
      <c r="C14" s="17" t="s">
        <v>11</v>
      </c>
      <c r="D14" s="18" t="s">
        <v>9</v>
      </c>
      <c r="E14" s="5">
        <f>1.13+1.49</f>
        <v>2.62</v>
      </c>
    </row>
    <row r="15" spans="1:5" ht="43.5" thickBot="1" x14ac:dyDescent="0.3">
      <c r="A15" s="45"/>
      <c r="B15" s="19" t="s">
        <v>42</v>
      </c>
      <c r="C15" s="20" t="s">
        <v>31</v>
      </c>
      <c r="D15" s="18" t="s">
        <v>9</v>
      </c>
      <c r="E15" s="11">
        <f>5136.98-E14</f>
        <v>5134.3599999999997</v>
      </c>
    </row>
    <row r="16" spans="1:5" ht="25.5" customHeight="1" thickBot="1" x14ac:dyDescent="0.3">
      <c r="A16" s="45"/>
      <c r="B16" s="19" t="s">
        <v>45</v>
      </c>
      <c r="C16" s="20" t="s">
        <v>19</v>
      </c>
      <c r="D16" s="18" t="s">
        <v>9</v>
      </c>
      <c r="E16" s="11">
        <f>E15+E14</f>
        <v>5136.9799999999996</v>
      </c>
    </row>
    <row r="17" spans="1:5" ht="25.5" customHeight="1" thickBot="1" x14ac:dyDescent="0.3">
      <c r="A17" s="45"/>
      <c r="B17" s="19" t="s">
        <v>33</v>
      </c>
      <c r="C17" s="20" t="s">
        <v>58</v>
      </c>
      <c r="D17" s="18" t="s">
        <v>9</v>
      </c>
      <c r="E17" s="11">
        <v>0</v>
      </c>
    </row>
    <row r="18" spans="1:5" ht="25.5" customHeight="1" thickBot="1" x14ac:dyDescent="0.3">
      <c r="A18" s="45"/>
      <c r="B18" s="19" t="s">
        <v>34</v>
      </c>
      <c r="C18" s="19" t="s">
        <v>59</v>
      </c>
      <c r="D18" s="18" t="s">
        <v>9</v>
      </c>
      <c r="E18" s="11">
        <f>2868.68</f>
        <v>2868.68</v>
      </c>
    </row>
    <row r="19" spans="1:5" ht="25.5" customHeight="1" thickBot="1" x14ac:dyDescent="0.3">
      <c r="A19" s="45"/>
      <c r="B19" s="19" t="s">
        <v>46</v>
      </c>
      <c r="C19" s="20" t="s">
        <v>10</v>
      </c>
      <c r="D19" s="18" t="s">
        <v>9</v>
      </c>
      <c r="E19" s="11">
        <f>E18+E17</f>
        <v>2868.68</v>
      </c>
    </row>
    <row r="20" spans="1:5" ht="25.5" customHeight="1" thickBot="1" x14ac:dyDescent="0.3">
      <c r="A20" s="45"/>
      <c r="B20" s="19" t="s">
        <v>35</v>
      </c>
      <c r="C20" s="19" t="s">
        <v>60</v>
      </c>
      <c r="D20" s="18" t="s">
        <v>9</v>
      </c>
      <c r="E20" s="11">
        <v>0</v>
      </c>
    </row>
    <row r="21" spans="1:5" ht="25.5" customHeight="1" thickBot="1" x14ac:dyDescent="0.3">
      <c r="A21" s="45"/>
      <c r="B21" s="19" t="s">
        <v>36</v>
      </c>
      <c r="C21" s="19" t="s">
        <v>61</v>
      </c>
      <c r="D21" s="18" t="s">
        <v>9</v>
      </c>
      <c r="E21" s="11">
        <v>0</v>
      </c>
    </row>
    <row r="22" spans="1:5" ht="25.5" customHeight="1" thickBot="1" x14ac:dyDescent="0.3">
      <c r="A22" s="45"/>
      <c r="B22" s="19" t="s">
        <v>37</v>
      </c>
      <c r="C22" s="19" t="s">
        <v>62</v>
      </c>
      <c r="D22" s="18" t="s">
        <v>9</v>
      </c>
      <c r="E22" s="11">
        <v>0</v>
      </c>
    </row>
    <row r="23" spans="1:5" ht="25.5" customHeight="1" thickBot="1" x14ac:dyDescent="0.3">
      <c r="A23" s="45"/>
      <c r="B23" s="19" t="s">
        <v>81</v>
      </c>
      <c r="C23" s="19" t="s">
        <v>80</v>
      </c>
      <c r="D23" s="18" t="s">
        <v>9</v>
      </c>
      <c r="E23" s="11">
        <v>4.0199999999999996</v>
      </c>
    </row>
    <row r="24" spans="1:5" ht="25.5" customHeight="1" thickBot="1" x14ac:dyDescent="0.3">
      <c r="A24" s="45"/>
      <c r="B24" s="19" t="s">
        <v>82</v>
      </c>
      <c r="C24" s="19" t="s">
        <v>38</v>
      </c>
      <c r="D24" s="18" t="s">
        <v>9</v>
      </c>
      <c r="E24" s="11">
        <f>E20+E22+E21+E23</f>
        <v>4.0199999999999996</v>
      </c>
    </row>
    <row r="25" spans="1:5" ht="25.5" customHeight="1" thickBot="1" x14ac:dyDescent="0.3">
      <c r="A25" s="45"/>
      <c r="B25" s="16" t="s">
        <v>43</v>
      </c>
      <c r="C25" s="20" t="s">
        <v>39</v>
      </c>
      <c r="D25" s="18" t="s">
        <v>9</v>
      </c>
      <c r="E25" s="5">
        <f>E9+E14+E15+E19</f>
        <v>8005.66</v>
      </c>
    </row>
    <row r="26" spans="1:5" ht="25.5" customHeight="1" thickBot="1" x14ac:dyDescent="0.3">
      <c r="A26" s="45"/>
      <c r="B26" s="16" t="s">
        <v>44</v>
      </c>
      <c r="C26" s="20" t="s">
        <v>12</v>
      </c>
      <c r="D26" s="18" t="s">
        <v>5</v>
      </c>
      <c r="E26" s="39">
        <f>(E9+E14+E15)/E25*100</f>
        <v>64.166851952243789</v>
      </c>
    </row>
    <row r="27" spans="1:5" ht="25.5" customHeight="1" thickBot="1" x14ac:dyDescent="0.3">
      <c r="A27" s="46"/>
      <c r="B27" s="16" t="s">
        <v>49</v>
      </c>
      <c r="C27" s="20" t="s">
        <v>20</v>
      </c>
      <c r="D27" s="18" t="s">
        <v>21</v>
      </c>
      <c r="E27" s="5">
        <f>(E14+E15+E19)/E4</f>
        <v>0.5165275179043809</v>
      </c>
    </row>
    <row r="28" spans="1:5" ht="37.5" customHeight="1" thickBot="1" x14ac:dyDescent="0.3">
      <c r="A28" s="3"/>
      <c r="B28" s="3"/>
      <c r="C28" s="40" t="s">
        <v>79</v>
      </c>
      <c r="D28" s="6"/>
      <c r="E28" s="5"/>
    </row>
  </sheetData>
  <mergeCells count="3">
    <mergeCell ref="A8:A27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3"/>
  <sheetViews>
    <sheetView zoomScale="90" zoomScaleNormal="90" workbookViewId="0">
      <selection activeCell="F2" sqref="F1:F1048576"/>
    </sheetView>
  </sheetViews>
  <sheetFormatPr defaultRowHeight="15" x14ac:dyDescent="0.25"/>
  <cols>
    <col min="1" max="1" width="14.7109375" style="1" bestFit="1" customWidth="1"/>
    <col min="2" max="2" width="48.4257812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9.5" thickBot="1" x14ac:dyDescent="0.3">
      <c r="A1" s="55"/>
      <c r="B1" s="13" t="s">
        <v>16</v>
      </c>
      <c r="C1" s="36" t="s">
        <v>77</v>
      </c>
      <c r="D1" s="50"/>
      <c r="E1" s="51"/>
    </row>
    <row r="2" spans="1:5" ht="28.5" customHeight="1" thickBot="1" x14ac:dyDescent="0.3">
      <c r="A2" s="56"/>
      <c r="B2" s="13" t="s">
        <v>17</v>
      </c>
      <c r="C2" s="35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2" t="s">
        <v>24</v>
      </c>
      <c r="B4" s="15" t="s">
        <v>24</v>
      </c>
      <c r="C4" s="4"/>
      <c r="D4" s="6"/>
      <c r="E4" s="5"/>
    </row>
    <row r="5" spans="1:5" ht="40.5" hidden="1" customHeight="1" thickBot="1" x14ac:dyDescent="0.3">
      <c r="A5" s="53"/>
      <c r="B5" s="19" t="s">
        <v>69</v>
      </c>
      <c r="C5" s="4" t="s">
        <v>22</v>
      </c>
      <c r="D5" s="6" t="s">
        <v>0</v>
      </c>
      <c r="E5" s="5"/>
    </row>
    <row r="6" spans="1:5" ht="40.5" customHeight="1" thickBot="1" x14ac:dyDescent="0.3">
      <c r="A6" s="53"/>
      <c r="B6" s="3" t="s">
        <v>70</v>
      </c>
      <c r="C6" s="4" t="s">
        <v>67</v>
      </c>
      <c r="D6" s="6" t="s">
        <v>0</v>
      </c>
      <c r="E6" s="5">
        <v>2014</v>
      </c>
    </row>
    <row r="7" spans="1:5" ht="40.5" customHeight="1" thickBot="1" x14ac:dyDescent="0.3">
      <c r="A7" s="53"/>
      <c r="B7" s="3" t="s">
        <v>66</v>
      </c>
      <c r="C7" s="4" t="s">
        <v>68</v>
      </c>
      <c r="D7" s="6" t="s">
        <v>0</v>
      </c>
      <c r="E7" s="5">
        <v>1549</v>
      </c>
    </row>
    <row r="8" spans="1:5" ht="40.5" customHeight="1" thickBot="1" x14ac:dyDescent="0.3">
      <c r="A8" s="53"/>
      <c r="B8" s="19" t="s">
        <v>71</v>
      </c>
      <c r="C8" s="4" t="s">
        <v>73</v>
      </c>
      <c r="D8" s="18" t="s">
        <v>23</v>
      </c>
      <c r="E8" s="5">
        <v>0.12989999999999999</v>
      </c>
    </row>
    <row r="9" spans="1:5" ht="40.5" customHeight="1" thickBot="1" x14ac:dyDescent="0.3">
      <c r="A9" s="54"/>
      <c r="B9" s="19" t="s">
        <v>72</v>
      </c>
      <c r="C9" s="4" t="s">
        <v>74</v>
      </c>
      <c r="D9" s="18" t="s">
        <v>23</v>
      </c>
      <c r="E9" s="5">
        <v>9.9900000000000003E-2</v>
      </c>
    </row>
    <row r="10" spans="1:5" ht="15.75" thickBot="1" x14ac:dyDescent="0.3">
      <c r="A10" s="3"/>
      <c r="B10" s="3"/>
      <c r="C10" s="4"/>
      <c r="D10" s="6"/>
      <c r="E10" s="5"/>
    </row>
    <row r="13" spans="1:5" x14ac:dyDescent="0.25">
      <c r="E13" s="37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E11"/>
  <sheetViews>
    <sheetView tabSelected="1" zoomScale="80" zoomScaleNormal="80" workbookViewId="0">
      <selection activeCell="F6" sqref="F6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39.28515625" style="2" customWidth="1"/>
    <col min="4" max="4" width="20.42578125" style="1" customWidth="1"/>
    <col min="5" max="5" width="15.85546875" style="1" customWidth="1"/>
  </cols>
  <sheetData>
    <row r="1" spans="1:5" ht="16.5" thickBot="1" x14ac:dyDescent="0.3">
      <c r="A1" s="55"/>
      <c r="B1" s="13" t="s">
        <v>16</v>
      </c>
      <c r="C1" s="34" t="s">
        <v>77</v>
      </c>
      <c r="D1" s="50"/>
      <c r="E1" s="51"/>
    </row>
    <row r="2" spans="1:5" ht="28.5" customHeight="1" thickBot="1" x14ac:dyDescent="0.3">
      <c r="A2" s="56"/>
      <c r="B2" s="13" t="s">
        <v>17</v>
      </c>
      <c r="C2" s="35" t="s">
        <v>78</v>
      </c>
      <c r="D2" s="50"/>
      <c r="E2" s="51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60" t="s">
        <v>1</v>
      </c>
      <c r="B4" s="60" t="s">
        <v>2</v>
      </c>
      <c r="C4" s="63" t="s">
        <v>3</v>
      </c>
      <c r="D4" s="60" t="s">
        <v>4</v>
      </c>
      <c r="E4" s="7" t="s">
        <v>15</v>
      </c>
    </row>
    <row r="5" spans="1:5" ht="15.75" thickBot="1" x14ac:dyDescent="0.3">
      <c r="A5" s="62"/>
      <c r="B5" s="61"/>
      <c r="C5" s="64"/>
      <c r="D5" s="61"/>
      <c r="E5" s="27" t="s">
        <v>63</v>
      </c>
    </row>
    <row r="6" spans="1:5" ht="54" customHeight="1" thickBot="1" x14ac:dyDescent="0.3">
      <c r="A6" s="57" t="s">
        <v>25</v>
      </c>
      <c r="B6" s="29" t="s">
        <v>25</v>
      </c>
      <c r="C6" s="10"/>
      <c r="D6" s="12"/>
      <c r="E6" s="9"/>
    </row>
    <row r="7" spans="1:5" ht="38.25" customHeight="1" thickBot="1" x14ac:dyDescent="0.3">
      <c r="A7" s="58"/>
      <c r="B7" s="30" t="s">
        <v>65</v>
      </c>
      <c r="C7" s="23" t="s">
        <v>76</v>
      </c>
      <c r="D7" s="24" t="s">
        <v>56</v>
      </c>
      <c r="E7" s="41">
        <v>1589</v>
      </c>
    </row>
    <row r="8" spans="1:5" ht="38.25" customHeight="1" thickBot="1" x14ac:dyDescent="0.3">
      <c r="A8" s="58"/>
      <c r="B8" s="30" t="s">
        <v>64</v>
      </c>
      <c r="C8" s="23" t="s">
        <v>76</v>
      </c>
      <c r="D8" s="24" t="s">
        <v>56</v>
      </c>
      <c r="E8" s="41">
        <v>3206</v>
      </c>
    </row>
    <row r="9" spans="1:5" ht="38.25" customHeight="1" thickBot="1" x14ac:dyDescent="0.3">
      <c r="A9" s="58"/>
      <c r="B9" s="31" t="s">
        <v>75</v>
      </c>
      <c r="C9" s="25" t="s">
        <v>76</v>
      </c>
      <c r="D9" s="28" t="s">
        <v>56</v>
      </c>
      <c r="E9" s="42">
        <v>626</v>
      </c>
    </row>
    <row r="10" spans="1:5" ht="32.25" customHeight="1" thickBot="1" x14ac:dyDescent="0.3">
      <c r="A10" s="58"/>
      <c r="B10" s="32" t="s">
        <v>27</v>
      </c>
      <c r="C10" s="4" t="s">
        <v>26</v>
      </c>
      <c r="D10" s="6" t="s">
        <v>8</v>
      </c>
      <c r="E10" s="43">
        <v>8.0000000000000002E-3</v>
      </c>
    </row>
    <row r="11" spans="1:5" ht="32.25" customHeight="1" thickBot="1" x14ac:dyDescent="0.3">
      <c r="A11" s="59"/>
      <c r="B11" s="32" t="s">
        <v>28</v>
      </c>
      <c r="C11" s="4" t="s">
        <v>26</v>
      </c>
      <c r="D11" s="6" t="s">
        <v>8</v>
      </c>
      <c r="E11" s="43">
        <v>5.7000000000000002E-3</v>
      </c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2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2023-02-27T11:53:48Z</cp:lastPrinted>
  <dcterms:created xsi:type="dcterms:W3CDTF">2015-06-05T18:19:34Z</dcterms:created>
  <dcterms:modified xsi:type="dcterms:W3CDTF">2023-03-23T15:27:36Z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