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4 - CONTROLLO GESTIONE/Giulio/LAVORO RELAZIONE ANNUALE/OneDrive_1_24-3-2023/APPENDICE 1 APPENDICE 2 APPENDICE 6/"/>
    </mc:Choice>
  </mc:AlternateContent>
  <xr:revisionPtr revIDLastSave="1" documentId="11_23F4623190195494DAA66323E0DBF09A08DC19EE" xr6:coauthVersionLast="47" xr6:coauthVersionMax="47" xr10:uidLastSave="{FCC11C34-FB95-452B-99A1-98A606DBCCA5}"/>
  <bookViews>
    <workbookView xWindow="-120" yWindow="-120" windowWidth="29040" windowHeight="15720" tabRatio="597" activeTab="2" xr2:uid="{00000000-000D-0000-FFFF-FFFF00000000}"/>
  </bookViews>
  <sheets>
    <sheet name="Singola gestione_rifiuti gestit" sheetId="8" r:id="rId1"/>
    <sheet name="Singola gestione_com servizi" sheetId="9" r:id="rId2"/>
    <sheet name="Singola gestione_servizi resi" sheetId="10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9" l="1"/>
  <c r="E23" i="8" l="1"/>
  <c r="E16" i="8" l="1"/>
  <c r="E19" i="8"/>
  <c r="E9" i="9" l="1"/>
  <c r="E8" i="9"/>
  <c r="E26" i="8"/>
  <c r="E24" i="8"/>
  <c r="E25" i="8" s="1"/>
</calcChain>
</file>

<file path=xl/sharedStrings.xml><?xml version="1.0" encoding="utf-8"?>
<sst xmlns="http://schemas.openxmlformats.org/spreadsheetml/2006/main" count="128" uniqueCount="80">
  <si>
    <t>n.</t>
  </si>
  <si>
    <t>Macrosettore</t>
  </si>
  <si>
    <t>Parametro</t>
  </si>
  <si>
    <t>Descrizione</t>
  </si>
  <si>
    <t>Unità di misura</t>
  </si>
  <si>
    <t>%</t>
  </si>
  <si>
    <t>Utenze domestiche</t>
  </si>
  <si>
    <t>Utenze non domestiche</t>
  </si>
  <si>
    <t>n. / abitanti</t>
  </si>
  <si>
    <t>ton</t>
  </si>
  <si>
    <t>Sommatoria RUI per ogni territorio comunale</t>
  </si>
  <si>
    <t>Quantità rifiuti differenziati non recuperabili inviati a smaltimento in discarica per ogni territorio comunale</t>
  </si>
  <si>
    <t>Percentuale di raccolta differenziata sul territorio come da linea guida Ministeriale</t>
  </si>
  <si>
    <t>Quantità materiali recuperati per frazione omogenea / totale rifiuti raccolto per frazione similare</t>
  </si>
  <si>
    <t>Quantità frazione estranea per frazione omogenea di rifiuti raccolti / totale rifiuti raccolto per frazione similare</t>
  </si>
  <si>
    <t>Valore 2022</t>
  </si>
  <si>
    <t>DENOMINAZIONE GESTORE</t>
  </si>
  <si>
    <t>AMMINISTRAZIONE/SINGOLA GESTIONE</t>
  </si>
  <si>
    <t>RIFIUTI GESTITI</t>
  </si>
  <si>
    <t>Sommatoria RD da Metodo Standard</t>
  </si>
  <si>
    <t>Quantità rifiuti raccolti sul territorio / abitanti</t>
  </si>
  <si>
    <t>ton / abitanti.anno</t>
  </si>
  <si>
    <t>Numero totale di reclami, segnalazioni o richieste ricevute</t>
  </si>
  <si>
    <t>n° / abitanti.anno</t>
  </si>
  <si>
    <t>COMUNICAZIONE/SERVIZI</t>
  </si>
  <si>
    <t>SERVIZI</t>
  </si>
  <si>
    <t>Quantità di kit completi forniti</t>
  </si>
  <si>
    <t>Numero utenze domestiche per ogni singola gestione</t>
  </si>
  <si>
    <t>Numero utenze non domestiche per ogni singola gestione</t>
  </si>
  <si>
    <t>Sommatoria rifiuti differenziati raccolti per ogni frazione omogenea es. Carta/cartone, multimateriale, vetro, plastica, organico, sfalci, ingombranti, alluminio, vetro, acciaio, ecc., sul singolo territorio comunale</t>
  </si>
  <si>
    <t>Quantità RD derivante da biocomposter in applicazione del Metodo standard</t>
  </si>
  <si>
    <t>Quantitativo rifiuti da spazzamento inviati a smaltimento (A)</t>
  </si>
  <si>
    <t>Quantitativo RUI da raccolta pap, prossimità, stradale, grandi utenze, pulizie (B)</t>
  </si>
  <si>
    <t>Quantitativo rifiuti inerti da scarichi abusivi (A1)</t>
  </si>
  <si>
    <t>Rifiuti derivanti dalla pulizia delle spiagge (B1)</t>
  </si>
  <si>
    <t>Rifiuti cimiteriali (C1)</t>
  </si>
  <si>
    <t>Quantitativo RUI che non rientrano nel conteggio dell'efficienza dell'RD (A1+B1+C1)</t>
  </si>
  <si>
    <t>Sommatoria dei rifiuti raccolti comprensivi di RD, RUI e differenziati non recuperabili</t>
  </si>
  <si>
    <t>Quantitativi RD in peso derivante da biocomposter (D1)</t>
  </si>
  <si>
    <t>TOT. rifiuti differenziati non recuperabili (D2)</t>
  </si>
  <si>
    <t>TOT. Rifiuti differenziati recuperati (D3)</t>
  </si>
  <si>
    <t>TOT. rifiuti raccolti ai fini dell'efficienza della RD (D1+D2+D3+D4)</t>
  </si>
  <si>
    <t>% efficienza raccolta differenziata (D1+D2+D3)/(D1+D2+D3+D4)</t>
  </si>
  <si>
    <r>
      <t xml:space="preserve">TOT. rifiuti differenziati raccolti </t>
    </r>
    <r>
      <rPr>
        <b/>
        <sz val="11"/>
        <rFont val="Arial"/>
        <family val="2"/>
      </rPr>
      <t>RD</t>
    </r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</si>
  <si>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</si>
  <si>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Numero abitanti della singola gestione</t>
  </si>
  <si>
    <t>Numero di abitanti (N1)</t>
  </si>
  <si>
    <t>TOT. rifiuti raccolti (ai fini dell'efficienza della RD) procapite (D2+D3+D4)/N1</t>
  </si>
  <si>
    <t>Quantitativo scarti derivanti dalle operazioni di recupero su particolari frazioni</t>
  </si>
  <si>
    <t>Quantitativo RD derivante da particolari frazioni (ingombranti, multimateriale e terre da spazzamento)</t>
  </si>
  <si>
    <t>% Frazione estranea (G1) / (G2)</t>
  </si>
  <si>
    <t>Quantitativo RD derivante da particolari frazioni (quali: ingombranti, multimateriale e terre da spazzamento) (G2)</t>
  </si>
  <si>
    <t>Quantitativo scarti derivanti dal recupero di frazioni (ingombranti, multimateriale e terre da spazzamento - G1)</t>
  </si>
  <si>
    <t>% Materiali recuperati (G2 - G1) / (G2)</t>
  </si>
  <si>
    <t>n°</t>
  </si>
  <si>
    <t>SINGOLA GESTIONE</t>
  </si>
  <si>
    <t>Quantità rifiuti da spazzamento inviati a smaltimento</t>
  </si>
  <si>
    <t>Quantitativo RUI da raccolta pap, prossimità, stradale, grandi utenze, pulizie</t>
  </si>
  <si>
    <t>Quantitativo rifiuti inerti da scarichi abusivi</t>
  </si>
  <si>
    <t>Rifiuti derivanti dalla pulizia delle spiagge</t>
  </si>
  <si>
    <t>Rifiuti cimiteriali</t>
  </si>
  <si>
    <t>Eseguito</t>
  </si>
  <si>
    <t>Servizi di raccolta e trasporto DIFFERENZIATA</t>
  </si>
  <si>
    <t>Servizi di raccolta e trasporto INDIFFERENZIATA</t>
  </si>
  <si>
    <t>N° TICKET di segnalazione</t>
  </si>
  <si>
    <t>Numero totale di richieste di servizi su chiamata</t>
  </si>
  <si>
    <t>Numero totale di segnalazioni ricevute (eventuali disservizi, mere segnalazioni di abbandono rifiuti)</t>
  </si>
  <si>
    <t>TOT n. TICKET aperti (A)</t>
  </si>
  <si>
    <t>N° TICKET appuntamento/richieste</t>
  </si>
  <si>
    <t>N° TICKET appuntamento/abitante</t>
  </si>
  <si>
    <t>N° TICKET segnalazioni/abitante</t>
  </si>
  <si>
    <t>N. TICKET appuntamento / abitanti serviti</t>
  </si>
  <si>
    <t>N. TICKET segnalazione / abitanti serviti</t>
  </si>
  <si>
    <t>Servizi di raccolta e trasporto SPAZZAMENTO E LAVAGGIO STRADE</t>
  </si>
  <si>
    <t>ERSU S.p.A.</t>
  </si>
  <si>
    <t xml:space="preserve">Quantità di kit completi forniti </t>
  </si>
  <si>
    <t xml:space="preserve">Consegna kit raccolte differenziate per nuove attivazioni alle UD </t>
  </si>
  <si>
    <t xml:space="preserve">Consegna kit raccolte differenziate per nuove attivazioni alle UND </t>
  </si>
  <si>
    <t>SERAVEZZA</t>
  </si>
  <si>
    <t>numero di servizi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</si>
</sst>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_-;\-* #,##0_-;_-* &quot;-&quot;??_-;_-@_-"/>
    <numFmt numFmtId="165" formatCode="0.0%"/>
    <numFmt numFmtId="166" formatCode="_-* #,##0.000_-;\-* #,##0.000_-;_-* &quot;-&quot;??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color rgb="FFFF0000"/>
      <name val="Calibri"/>
      <family val="2"/>
      <scheme val="minor"/>
    </font>
    <font>
      <sz val="11"/>
      <color rgb="FFFF0000"/>
      <name val="Microsoft Sans Serif"/>
      <family val="2"/>
    </font>
    <font>
      <b/>
      <sz val="11"/>
      <color theme="1"/>
      <name val="Microsoft Sans Serif"/>
      <family val="2"/>
    </font>
    <font>
      <sz val="12"/>
      <name val="Microsoft Sans Serif"/>
      <family val="2"/>
    </font>
    <font>
      <sz val="10"/>
      <name val="Microsoft Sans Serif"/>
      <family val="2"/>
    </font>
    <font>
      <sz val="11"/>
      <name val="Microsoft Sans Serif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Microsoft Sans Serif"/>
      <family val="2"/>
    </font>
    <font>
      <sz val="1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1" fillId="0" borderId="0" applyFont="0" applyFill="0" applyBorder="0" applyAlignment="0" applyProtection="0"/>
    <xf numFmtId="9" fontId="11" fillId="0" borderId="0" applyFont="0" applyFill="0" applyBorder="0" applyAlignment="0" applyProtection="0"/>
  </cellStyleXfs>
  <cellXfs count="62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5" fillId="3" borderId="5" xfId="0" applyFont="1" applyFill="1" applyBorder="1" applyAlignment="1">
      <alignment horizontal="left" vertical="center"/>
    </xf>
    <xf numFmtId="0" fontId="5" fillId="5" borderId="5" xfId="0" applyFont="1" applyFill="1" applyBorder="1" applyAlignment="1">
      <alignment horizontal="left" vertical="center"/>
    </xf>
    <xf numFmtId="0" fontId="5" fillId="6" borderId="5" xfId="0" applyFont="1" applyFill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/>
    </xf>
    <xf numFmtId="0" fontId="10" fillId="0" borderId="0" xfId="0" applyFont="1"/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0" fontId="1" fillId="3" borderId="4" xfId="0" applyFont="1" applyFill="1" applyBorder="1" applyAlignment="1">
      <alignment vertical="center"/>
    </xf>
    <xf numFmtId="0" fontId="2" fillId="7" borderId="4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left" vertical="center"/>
    </xf>
    <xf numFmtId="0" fontId="8" fillId="0" borderId="10" xfId="0" applyFont="1" applyBorder="1" applyAlignment="1">
      <alignment vertical="center"/>
    </xf>
    <xf numFmtId="0" fontId="8" fillId="0" borderId="1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164" fontId="0" fillId="0" borderId="5" xfId="1" applyNumberFormat="1" applyFont="1" applyBorder="1" applyAlignment="1">
      <alignment horizontal="left" vertical="center"/>
    </xf>
    <xf numFmtId="165" fontId="0" fillId="0" borderId="5" xfId="2" applyNumberFormat="1" applyFont="1" applyBorder="1" applyAlignment="1">
      <alignment horizontal="left" vertical="center"/>
    </xf>
    <xf numFmtId="166" fontId="0" fillId="0" borderId="5" xfId="0" applyNumberFormat="1" applyBorder="1" applyAlignment="1">
      <alignment horizontal="left" vertical="center"/>
    </xf>
    <xf numFmtId="2" fontId="0" fillId="0" borderId="5" xfId="0" applyNumberFormat="1" applyBorder="1" applyAlignment="1">
      <alignment horizontal="left" vertical="center"/>
    </xf>
    <xf numFmtId="1" fontId="10" fillId="0" borderId="4" xfId="0" applyNumberFormat="1" applyFont="1" applyBorder="1" applyAlignment="1">
      <alignment vertical="center"/>
    </xf>
    <xf numFmtId="4" fontId="10" fillId="0" borderId="7" xfId="0" applyNumberFormat="1" applyFont="1" applyBorder="1" applyAlignment="1">
      <alignment vertical="center"/>
    </xf>
    <xf numFmtId="1" fontId="13" fillId="0" borderId="0" xfId="0" applyNumberFormat="1" applyFont="1"/>
    <xf numFmtId="0" fontId="5" fillId="5" borderId="4" xfId="0" applyFont="1" applyFill="1" applyBorder="1" applyAlignment="1">
      <alignment horizontal="center" vertical="center" textRotation="90"/>
    </xf>
    <xf numFmtId="0" fontId="5" fillId="5" borderId="3" xfId="0" applyFont="1" applyFill="1" applyBorder="1" applyAlignment="1">
      <alignment horizontal="center" vertical="center" textRotation="90"/>
    </xf>
    <xf numFmtId="0" fontId="5" fillId="5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 textRotation="90" wrapText="1"/>
    </xf>
    <xf numFmtId="0" fontId="1" fillId="3" borderId="3" xfId="0" applyFont="1" applyFill="1" applyBorder="1" applyAlignment="1">
      <alignment horizontal="center" vertical="center" textRotation="90" wrapText="1"/>
    </xf>
    <xf numFmtId="0" fontId="1" fillId="3" borderId="2" xfId="0" applyFont="1" applyFill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 textRotation="90"/>
    </xf>
    <xf numFmtId="0" fontId="5" fillId="6" borderId="3" xfId="0" applyFont="1" applyFill="1" applyBorder="1" applyAlignment="1">
      <alignment horizontal="center" vertical="center" textRotation="90"/>
    </xf>
    <xf numFmtId="0" fontId="5" fillId="6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 textRotation="90"/>
    </xf>
    <xf numFmtId="0" fontId="5" fillId="4" borderId="13" xfId="0" applyFont="1" applyFill="1" applyBorder="1" applyAlignment="1">
      <alignment horizontal="center" vertical="center" textRotation="90"/>
    </xf>
    <xf numFmtId="0" fontId="5" fillId="4" borderId="14" xfId="0" applyFont="1" applyFill="1" applyBorder="1" applyAlignment="1">
      <alignment horizontal="center" vertical="center" textRotation="90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3">
    <cellStyle name="Migliaia" xfId="1" builtinId="3"/>
    <cellStyle name="Normale" xfId="0" builtinId="0"/>
    <cellStyle name="Percentual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7"/>
  <sheetViews>
    <sheetView tabSelected="1" zoomScale="90" zoomScaleNormal="90" workbookViewId="0">
      <selection activeCell="F3" sqref="F1:F1048576"/>
    </sheetView>
  </sheetViews>
  <sheetFormatPr defaultRowHeight="15" x14ac:dyDescent="0.25"/>
  <cols>
    <col min="1" max="1" width="14.7109375" style="1" bestFit="1" customWidth="1"/>
    <col min="2" max="2" width="108.85546875" style="1" customWidth="1"/>
    <col min="3" max="3" width="97.85546875" style="2" bestFit="1" customWidth="1"/>
    <col min="4" max="4" width="20.42578125" style="1" customWidth="1"/>
    <col min="5" max="5" width="15.85546875" style="1" customWidth="1"/>
  </cols>
  <sheetData>
    <row r="1" spans="1:5" ht="15.75" thickBot="1" x14ac:dyDescent="0.3">
      <c r="A1" s="25"/>
      <c r="B1" s="13" t="s">
        <v>16</v>
      </c>
      <c r="C1" s="32" t="s">
        <v>74</v>
      </c>
      <c r="D1" s="47"/>
      <c r="E1" s="48"/>
    </row>
    <row r="2" spans="1:5" ht="15.75" thickBot="1" x14ac:dyDescent="0.3">
      <c r="A2" s="7" t="s">
        <v>1</v>
      </c>
      <c r="B2" s="7" t="s">
        <v>2</v>
      </c>
      <c r="C2" s="8" t="s">
        <v>3</v>
      </c>
      <c r="D2" s="7" t="s">
        <v>4</v>
      </c>
      <c r="E2" s="7" t="s">
        <v>15</v>
      </c>
    </row>
    <row r="3" spans="1:5" ht="28.5" customHeight="1" thickBot="1" x14ac:dyDescent="0.3">
      <c r="A3" s="44" t="s">
        <v>55</v>
      </c>
      <c r="B3" s="3" t="s">
        <v>17</v>
      </c>
      <c r="C3" s="33" t="s">
        <v>78</v>
      </c>
      <c r="D3" s="6"/>
      <c r="E3" s="5"/>
    </row>
    <row r="4" spans="1:5" ht="15.75" thickBot="1" x14ac:dyDescent="0.3">
      <c r="A4" s="45"/>
      <c r="B4" s="3" t="s">
        <v>46</v>
      </c>
      <c r="C4" s="4" t="s">
        <v>45</v>
      </c>
      <c r="D4" s="6" t="s">
        <v>0</v>
      </c>
      <c r="E4" s="34">
        <v>13073</v>
      </c>
    </row>
    <row r="5" spans="1:5" ht="15.75" thickBot="1" x14ac:dyDescent="0.3">
      <c r="A5" s="45"/>
      <c r="B5" s="3" t="s">
        <v>6</v>
      </c>
      <c r="C5" s="4" t="s">
        <v>27</v>
      </c>
      <c r="D5" s="6" t="s">
        <v>0</v>
      </c>
      <c r="E5" s="34">
        <v>6088</v>
      </c>
    </row>
    <row r="6" spans="1:5" ht="15.75" thickBot="1" x14ac:dyDescent="0.3">
      <c r="A6" s="46"/>
      <c r="B6" s="3" t="s">
        <v>7</v>
      </c>
      <c r="C6" s="4" t="s">
        <v>28</v>
      </c>
      <c r="D6" s="6" t="s">
        <v>0</v>
      </c>
      <c r="E6" s="34">
        <v>1024</v>
      </c>
    </row>
    <row r="7" spans="1:5" ht="15.75" thickBot="1" x14ac:dyDescent="0.3">
      <c r="A7" s="3"/>
      <c r="B7" s="3"/>
      <c r="C7" s="4"/>
      <c r="D7" s="6"/>
      <c r="E7" s="5"/>
    </row>
    <row r="8" spans="1:5" ht="15.75" customHeight="1" thickBot="1" x14ac:dyDescent="0.3">
      <c r="A8" s="41" t="s">
        <v>18</v>
      </c>
      <c r="B8" s="14" t="s">
        <v>18</v>
      </c>
      <c r="C8" s="4"/>
      <c r="D8" s="6"/>
      <c r="E8" s="5"/>
    </row>
    <row r="9" spans="1:5" ht="24" customHeight="1" thickBot="1" x14ac:dyDescent="0.3">
      <c r="A9" s="42"/>
      <c r="B9" s="20" t="s">
        <v>38</v>
      </c>
      <c r="C9" s="4" t="s">
        <v>30</v>
      </c>
      <c r="D9" s="18" t="s">
        <v>9</v>
      </c>
      <c r="E9" s="5">
        <v>2791.04</v>
      </c>
    </row>
    <row r="10" spans="1:5" s="22" customFormat="1" ht="24" customHeight="1" thickBot="1" x14ac:dyDescent="0.3">
      <c r="A10" s="42"/>
      <c r="B10" s="19" t="s">
        <v>51</v>
      </c>
      <c r="C10" s="20" t="s">
        <v>49</v>
      </c>
      <c r="D10" s="18" t="s">
        <v>9</v>
      </c>
      <c r="E10" s="21">
        <v>1313.1679999999999</v>
      </c>
    </row>
    <row r="11" spans="1:5" s="22" customFormat="1" ht="24" customHeight="1" thickBot="1" x14ac:dyDescent="0.3">
      <c r="A11" s="42"/>
      <c r="B11" s="19" t="s">
        <v>52</v>
      </c>
      <c r="C11" s="20" t="s">
        <v>48</v>
      </c>
      <c r="D11" s="18" t="s">
        <v>9</v>
      </c>
      <c r="E11" s="21"/>
    </row>
    <row r="12" spans="1:5" s="22" customFormat="1" ht="24" customHeight="1" thickBot="1" x14ac:dyDescent="0.3">
      <c r="A12" s="42"/>
      <c r="B12" s="16" t="s">
        <v>53</v>
      </c>
      <c r="C12" s="20" t="s">
        <v>13</v>
      </c>
      <c r="D12" s="18" t="s">
        <v>5</v>
      </c>
      <c r="E12" s="21"/>
    </row>
    <row r="13" spans="1:5" s="22" customFormat="1" ht="24" customHeight="1" thickBot="1" x14ac:dyDescent="0.3">
      <c r="A13" s="42"/>
      <c r="B13" s="16" t="s">
        <v>50</v>
      </c>
      <c r="C13" s="17" t="s">
        <v>14</v>
      </c>
      <c r="D13" s="18" t="s">
        <v>5</v>
      </c>
      <c r="E13" s="21"/>
    </row>
    <row r="14" spans="1:5" ht="24" customHeight="1" thickBot="1" x14ac:dyDescent="0.3">
      <c r="A14" s="42"/>
      <c r="B14" s="16" t="s">
        <v>39</v>
      </c>
      <c r="C14" s="17" t="s">
        <v>11</v>
      </c>
      <c r="D14" s="18" t="s">
        <v>9</v>
      </c>
      <c r="E14" s="5"/>
    </row>
    <row r="15" spans="1:5" ht="43.5" thickBot="1" x14ac:dyDescent="0.3">
      <c r="A15" s="42"/>
      <c r="B15" s="19" t="s">
        <v>40</v>
      </c>
      <c r="C15" s="20" t="s">
        <v>29</v>
      </c>
      <c r="D15" s="18" t="s">
        <v>9</v>
      </c>
      <c r="E15" s="11">
        <v>7298.58</v>
      </c>
    </row>
    <row r="16" spans="1:5" ht="25.5" customHeight="1" thickBot="1" x14ac:dyDescent="0.3">
      <c r="A16" s="42"/>
      <c r="B16" s="19" t="s">
        <v>43</v>
      </c>
      <c r="C16" s="20" t="s">
        <v>19</v>
      </c>
      <c r="D16" s="18" t="s">
        <v>9</v>
      </c>
      <c r="E16" s="11">
        <f>+E9+E14+E15</f>
        <v>10089.619999999999</v>
      </c>
    </row>
    <row r="17" spans="1:5" ht="25.5" customHeight="1" thickBot="1" x14ac:dyDescent="0.3">
      <c r="A17" s="42"/>
      <c r="B17" s="19" t="s">
        <v>31</v>
      </c>
      <c r="C17" s="20" t="s">
        <v>56</v>
      </c>
      <c r="D17" s="18" t="s">
        <v>9</v>
      </c>
      <c r="E17" s="11"/>
    </row>
    <row r="18" spans="1:5" ht="25.5" customHeight="1" thickBot="1" x14ac:dyDescent="0.3">
      <c r="A18" s="42"/>
      <c r="B18" s="19" t="s">
        <v>32</v>
      </c>
      <c r="C18" s="19" t="s">
        <v>57</v>
      </c>
      <c r="D18" s="18" t="s">
        <v>9</v>
      </c>
      <c r="E18" s="11">
        <v>1517.9649999999999</v>
      </c>
    </row>
    <row r="19" spans="1:5" ht="25.5" customHeight="1" thickBot="1" x14ac:dyDescent="0.3">
      <c r="A19" s="42"/>
      <c r="B19" s="19" t="s">
        <v>44</v>
      </c>
      <c r="C19" s="20" t="s">
        <v>10</v>
      </c>
      <c r="D19" s="18" t="s">
        <v>9</v>
      </c>
      <c r="E19" s="11">
        <f>+E17+E18</f>
        <v>1517.9649999999999</v>
      </c>
    </row>
    <row r="20" spans="1:5" ht="25.5" customHeight="1" thickBot="1" x14ac:dyDescent="0.3">
      <c r="A20" s="42"/>
      <c r="B20" s="19" t="s">
        <v>33</v>
      </c>
      <c r="C20" s="19" t="s">
        <v>58</v>
      </c>
      <c r="D20" s="18" t="s">
        <v>9</v>
      </c>
      <c r="E20" s="11"/>
    </row>
    <row r="21" spans="1:5" ht="25.5" customHeight="1" thickBot="1" x14ac:dyDescent="0.3">
      <c r="A21" s="42"/>
      <c r="B21" s="19" t="s">
        <v>34</v>
      </c>
      <c r="C21" s="19" t="s">
        <v>59</v>
      </c>
      <c r="D21" s="18" t="s">
        <v>9</v>
      </c>
      <c r="E21" s="11"/>
    </row>
    <row r="22" spans="1:5" ht="25.5" customHeight="1" thickBot="1" x14ac:dyDescent="0.3">
      <c r="A22" s="42"/>
      <c r="B22" s="19" t="s">
        <v>35</v>
      </c>
      <c r="C22" s="19" t="s">
        <v>60</v>
      </c>
      <c r="D22" s="18" t="s">
        <v>9</v>
      </c>
      <c r="E22" s="11"/>
    </row>
    <row r="23" spans="1:5" ht="25.5" customHeight="1" thickBot="1" x14ac:dyDescent="0.3">
      <c r="A23" s="42"/>
      <c r="B23" s="19" t="s">
        <v>36</v>
      </c>
      <c r="C23" s="19" t="s">
        <v>36</v>
      </c>
      <c r="D23" s="18" t="s">
        <v>9</v>
      </c>
      <c r="E23" s="11">
        <f>+E20+E21+E22</f>
        <v>0</v>
      </c>
    </row>
    <row r="24" spans="1:5" ht="25.5" customHeight="1" thickBot="1" x14ac:dyDescent="0.3">
      <c r="A24" s="42"/>
      <c r="B24" s="16" t="s">
        <v>41</v>
      </c>
      <c r="C24" s="20" t="s">
        <v>37</v>
      </c>
      <c r="D24" s="18" t="s">
        <v>9</v>
      </c>
      <c r="E24" s="5">
        <f>+E9+E14+E15+E19</f>
        <v>11607.584999999999</v>
      </c>
    </row>
    <row r="25" spans="1:5" ht="25.5" customHeight="1" thickBot="1" x14ac:dyDescent="0.3">
      <c r="A25" s="42"/>
      <c r="B25" s="16" t="s">
        <v>42</v>
      </c>
      <c r="C25" s="20" t="s">
        <v>12</v>
      </c>
      <c r="D25" s="18" t="s">
        <v>5</v>
      </c>
      <c r="E25" s="35">
        <f>(E9+E14+E15)/E24</f>
        <v>0.86922645838906198</v>
      </c>
    </row>
    <row r="26" spans="1:5" ht="25.5" customHeight="1" thickBot="1" x14ac:dyDescent="0.3">
      <c r="A26" s="43"/>
      <c r="B26" s="16" t="s">
        <v>47</v>
      </c>
      <c r="C26" s="20" t="s">
        <v>20</v>
      </c>
      <c r="D26" s="18" t="s">
        <v>21</v>
      </c>
      <c r="E26" s="36">
        <f>(E14+E15+E19)/E4</f>
        <v>0.67440870496443051</v>
      </c>
    </row>
    <row r="27" spans="1:5" ht="15.75" thickBot="1" x14ac:dyDescent="0.3">
      <c r="A27" s="3"/>
      <c r="B27" s="3"/>
      <c r="C27" s="4"/>
      <c r="D27" s="6"/>
      <c r="E27" s="5"/>
    </row>
  </sheetData>
  <mergeCells count="3">
    <mergeCell ref="A8:A26"/>
    <mergeCell ref="A3:A6"/>
    <mergeCell ref="D1:E1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  <headerFooter>
    <oddHeader>&amp;C&amp;F&amp;R&amp;A</oddHeader>
    <oddFooter>&amp;L&amp;D&amp;RPagina &amp;P di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10"/>
  <sheetViews>
    <sheetView tabSelected="1" zoomScale="90" zoomScaleNormal="90" workbookViewId="0">
      <selection activeCell="F3" sqref="F1:F1048576"/>
    </sheetView>
  </sheetViews>
  <sheetFormatPr defaultRowHeight="15" x14ac:dyDescent="0.25"/>
  <cols>
    <col min="1" max="1" width="14.7109375" style="1" bestFit="1" customWidth="1"/>
    <col min="2" max="2" width="54.5703125" style="1" customWidth="1"/>
    <col min="3" max="3" width="100.140625" style="2" customWidth="1"/>
    <col min="4" max="4" width="20.42578125" style="1" customWidth="1"/>
    <col min="5" max="5" width="15.85546875" style="1" customWidth="1"/>
  </cols>
  <sheetData>
    <row r="1" spans="1:5" ht="15.75" thickBot="1" x14ac:dyDescent="0.3">
      <c r="A1" s="52"/>
      <c r="B1" s="13" t="s">
        <v>16</v>
      </c>
      <c r="C1" s="32" t="s">
        <v>74</v>
      </c>
      <c r="D1" s="47"/>
      <c r="E1" s="48"/>
    </row>
    <row r="2" spans="1:5" ht="28.5" customHeight="1" thickBot="1" x14ac:dyDescent="0.3">
      <c r="A2" s="53"/>
      <c r="B2" s="13" t="s">
        <v>17</v>
      </c>
      <c r="C2" s="33" t="s">
        <v>78</v>
      </c>
      <c r="D2" s="6"/>
      <c r="E2" s="5"/>
    </row>
    <row r="3" spans="1:5" ht="15.75" thickBot="1" x14ac:dyDescent="0.3">
      <c r="A3" s="7" t="s">
        <v>1</v>
      </c>
      <c r="B3" s="7" t="s">
        <v>2</v>
      </c>
      <c r="C3" s="8" t="s">
        <v>3</v>
      </c>
      <c r="D3" s="7" t="s">
        <v>4</v>
      </c>
      <c r="E3" s="7" t="s">
        <v>15</v>
      </c>
    </row>
    <row r="4" spans="1:5" ht="15.75" thickBot="1" x14ac:dyDescent="0.3">
      <c r="A4" s="49" t="s">
        <v>24</v>
      </c>
      <c r="B4" s="15" t="s">
        <v>24</v>
      </c>
      <c r="C4" s="4"/>
      <c r="D4" s="6"/>
      <c r="E4" s="5"/>
    </row>
    <row r="5" spans="1:5" ht="5.25" hidden="1" customHeight="1" thickBot="1" x14ac:dyDescent="0.3">
      <c r="A5" s="50"/>
      <c r="B5" s="19" t="s">
        <v>67</v>
      </c>
      <c r="C5" s="4" t="s">
        <v>22</v>
      </c>
      <c r="D5" s="6" t="s">
        <v>0</v>
      </c>
      <c r="E5" s="5"/>
    </row>
    <row r="6" spans="1:5" ht="40.5" customHeight="1" thickBot="1" x14ac:dyDescent="0.3">
      <c r="A6" s="50"/>
      <c r="B6" s="3" t="s">
        <v>68</v>
      </c>
      <c r="C6" s="4" t="s">
        <v>65</v>
      </c>
      <c r="D6" s="6" t="s">
        <v>0</v>
      </c>
      <c r="E6" s="5">
        <f>979+325+581</f>
        <v>1885</v>
      </c>
    </row>
    <row r="7" spans="1:5" ht="40.5" customHeight="1" thickBot="1" x14ac:dyDescent="0.3">
      <c r="A7" s="50"/>
      <c r="B7" s="3" t="s">
        <v>64</v>
      </c>
      <c r="C7" s="4" t="s">
        <v>66</v>
      </c>
      <c r="D7" s="6" t="s">
        <v>0</v>
      </c>
      <c r="E7" s="5">
        <v>415</v>
      </c>
    </row>
    <row r="8" spans="1:5" ht="40.5" customHeight="1" thickBot="1" x14ac:dyDescent="0.3">
      <c r="A8" s="50"/>
      <c r="B8" s="19" t="s">
        <v>69</v>
      </c>
      <c r="C8" s="4" t="s">
        <v>71</v>
      </c>
      <c r="D8" s="18" t="s">
        <v>23</v>
      </c>
      <c r="E8" s="37">
        <f>+E6/'Singola gestione_rifiuti gestit'!E4</f>
        <v>0.14419031591830489</v>
      </c>
    </row>
    <row r="9" spans="1:5" ht="40.5" customHeight="1" thickBot="1" x14ac:dyDescent="0.3">
      <c r="A9" s="51"/>
      <c r="B9" s="19" t="s">
        <v>70</v>
      </c>
      <c r="C9" s="4" t="s">
        <v>72</v>
      </c>
      <c r="D9" s="18" t="s">
        <v>23</v>
      </c>
      <c r="E9" s="37">
        <f>+E7/'Singola gestione_rifiuti gestit'!E4</f>
        <v>3.1744817562915931E-2</v>
      </c>
    </row>
    <row r="10" spans="1:5" ht="15.75" thickBot="1" x14ac:dyDescent="0.3">
      <c r="A10" s="3"/>
      <c r="B10" s="3"/>
      <c r="C10" s="4"/>
      <c r="D10" s="6"/>
      <c r="E10" s="5"/>
    </row>
  </sheetData>
  <mergeCells count="3">
    <mergeCell ref="D1:E1"/>
    <mergeCell ref="A4:A9"/>
    <mergeCell ref="A1:A2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E11"/>
  <sheetViews>
    <sheetView tabSelected="1" zoomScale="80" zoomScaleNormal="80" workbookViewId="0">
      <selection activeCell="F3" sqref="F1:F1048576"/>
    </sheetView>
  </sheetViews>
  <sheetFormatPr defaultRowHeight="15" x14ac:dyDescent="0.25"/>
  <cols>
    <col min="1" max="1" width="14.7109375" style="1" bestFit="1" customWidth="1"/>
    <col min="2" max="2" width="70.5703125" style="1" customWidth="1"/>
    <col min="3" max="3" width="41" style="2" customWidth="1"/>
    <col min="4" max="4" width="20.42578125" style="1" customWidth="1"/>
    <col min="5" max="5" width="15.85546875" style="1" customWidth="1"/>
  </cols>
  <sheetData>
    <row r="1" spans="1:5" ht="15.75" thickBot="1" x14ac:dyDescent="0.3">
      <c r="A1" s="52"/>
      <c r="B1" s="13" t="s">
        <v>16</v>
      </c>
      <c r="C1" s="32" t="s">
        <v>74</v>
      </c>
      <c r="D1" s="47"/>
      <c r="E1" s="48"/>
    </row>
    <row r="2" spans="1:5" ht="28.5" customHeight="1" thickBot="1" x14ac:dyDescent="0.3">
      <c r="A2" s="53"/>
      <c r="B2" s="13" t="s">
        <v>17</v>
      </c>
      <c r="C2" s="33" t="s">
        <v>78</v>
      </c>
      <c r="D2" s="47"/>
      <c r="E2" s="48"/>
    </row>
    <row r="3" spans="1:5" ht="15.75" thickBot="1" x14ac:dyDescent="0.3">
      <c r="A3" s="3"/>
      <c r="B3" s="3"/>
      <c r="C3" s="4"/>
      <c r="D3" s="6"/>
      <c r="E3" s="5"/>
    </row>
    <row r="4" spans="1:5" ht="15.75" thickBot="1" x14ac:dyDescent="0.3">
      <c r="A4" s="57" t="s">
        <v>1</v>
      </c>
      <c r="B4" s="57" t="s">
        <v>2</v>
      </c>
      <c r="C4" s="60" t="s">
        <v>3</v>
      </c>
      <c r="D4" s="57" t="s">
        <v>4</v>
      </c>
      <c r="E4" s="7" t="s">
        <v>15</v>
      </c>
    </row>
    <row r="5" spans="1:5" ht="15.75" thickBot="1" x14ac:dyDescent="0.3">
      <c r="A5" s="59"/>
      <c r="B5" s="58"/>
      <c r="C5" s="61"/>
      <c r="D5" s="58"/>
      <c r="E5" s="26" t="s">
        <v>61</v>
      </c>
    </row>
    <row r="6" spans="1:5" ht="31.5" customHeight="1" thickBot="1" x14ac:dyDescent="0.3">
      <c r="A6" s="54" t="s">
        <v>25</v>
      </c>
      <c r="B6" s="28" t="s">
        <v>25</v>
      </c>
      <c r="C6" s="10"/>
      <c r="D6" s="12"/>
      <c r="E6" s="9"/>
    </row>
    <row r="7" spans="1:5" ht="38.25" customHeight="1" thickBot="1" x14ac:dyDescent="0.3">
      <c r="A7" s="55"/>
      <c r="B7" s="29" t="s">
        <v>63</v>
      </c>
      <c r="C7" s="23" t="s">
        <v>79</v>
      </c>
      <c r="D7" s="24" t="s">
        <v>54</v>
      </c>
      <c r="E7" s="38">
        <v>347</v>
      </c>
    </row>
    <row r="8" spans="1:5" ht="38.25" customHeight="1" thickBot="1" x14ac:dyDescent="0.3">
      <c r="A8" s="55"/>
      <c r="B8" s="29" t="s">
        <v>62</v>
      </c>
      <c r="C8" s="23" t="s">
        <v>79</v>
      </c>
      <c r="D8" s="24" t="s">
        <v>54</v>
      </c>
      <c r="E8" s="40">
        <v>1782.6655000000001</v>
      </c>
    </row>
    <row r="9" spans="1:5" ht="38.25" customHeight="1" thickBot="1" x14ac:dyDescent="0.3">
      <c r="A9" s="55"/>
      <c r="B9" s="30" t="s">
        <v>73</v>
      </c>
      <c r="C9" s="23" t="s">
        <v>79</v>
      </c>
      <c r="D9" s="27" t="s">
        <v>54</v>
      </c>
      <c r="E9" s="39">
        <v>470</v>
      </c>
    </row>
    <row r="10" spans="1:5" ht="32.25" customHeight="1" thickBot="1" x14ac:dyDescent="0.3">
      <c r="A10" s="55"/>
      <c r="B10" s="31" t="s">
        <v>76</v>
      </c>
      <c r="C10" s="4" t="s">
        <v>75</v>
      </c>
      <c r="D10" s="6" t="s">
        <v>8</v>
      </c>
      <c r="E10" s="5"/>
    </row>
    <row r="11" spans="1:5" ht="32.25" customHeight="1" thickBot="1" x14ac:dyDescent="0.3">
      <c r="A11" s="56"/>
      <c r="B11" s="31" t="s">
        <v>77</v>
      </c>
      <c r="C11" s="4" t="s">
        <v>26</v>
      </c>
      <c r="D11" s="6" t="s">
        <v>8</v>
      </c>
      <c r="E11" s="5"/>
    </row>
  </sheetData>
  <mergeCells count="8">
    <mergeCell ref="A6:A11"/>
    <mergeCell ref="D2:E2"/>
    <mergeCell ref="A1:A2"/>
    <mergeCell ref="D1:E1"/>
    <mergeCell ref="A4:A5"/>
    <mergeCell ref="B4:B5"/>
    <mergeCell ref="C4:C5"/>
    <mergeCell ref="D4:D5"/>
  </mergeCells>
  <pageMargins left="0.70866141732283472" right="0.70866141732283472" top="0.74803149606299213" bottom="0.74803149606299213" header="0.31496062992125984" footer="0.31496062992125984"/>
  <pageSetup paperSize="9" scale="3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6" ma:contentTypeDescription="Creare un nuovo documento." ma:contentTypeScope="" ma:versionID="58f5df10f22b1a14cd05ea8baef607c4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d58c8a046ad45356c72dbf6d53b1b27c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F1074F0-0642-4006-AF62-E4FB0C3469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03C8616-276D-4D54-A68B-428517438DEB}">
  <ds:schemaRefs>
    <ds:schemaRef ds:uri="405784ff-acc8-4e68-86a1-0928f498ee0e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terms/"/>
    <ds:schemaRef ds:uri="http://schemas.openxmlformats.org/package/2006/metadata/core-properties"/>
    <ds:schemaRef ds:uri="ab2d8595-0763-4ca2-8acf-6d55a5105581"/>
    <ds:schemaRef ds:uri="http://www.w3.org/XML/1998/namespa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2E8EFB6A-0F09-47B6-9191-409DB09F1C2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Singola gestione_rifiuti gestit</vt:lpstr>
      <vt:lpstr>Singola gestione_com servizi</vt:lpstr>
      <vt:lpstr>Singola gestione_servizi resi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 Orlandi</dc:creator>
  <cp:lastModifiedBy>Giulio Orlandi</cp:lastModifiedBy>
  <cp:lastPrinted>2023-02-02T14:35:37Z</cp:lastPrinted>
  <dcterms:created xsi:type="dcterms:W3CDTF">2015-06-05T18:19:34Z</dcterms:created>
  <dcterms:modified xsi:type="dcterms:W3CDTF">2023-03-27T07:21:29Z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