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tiambiente-my.sharepoint.com/personal/sandro_gallo_retiambiente_it/Documents/Documenti/RETIAMBIENTE  sandro/RETIAMBIENTE 36/SITO WEB/"/>
    </mc:Choice>
  </mc:AlternateContent>
  <xr:revisionPtr revIDLastSave="10" documentId="13_ncr:1_{6E1C8250-FF54-456A-B69E-BE5C0EE649EF}" xr6:coauthVersionLast="46" xr6:coauthVersionMax="46" xr10:uidLastSave="{B00D1B8F-F614-4AE5-84F9-4C58B47D3EC1}"/>
  <bookViews>
    <workbookView xWindow="-120" yWindow="-120" windowWidth="29040" windowHeight="15840" xr2:uid="{00000000-000D-0000-FFFF-FFFF00000000}"/>
  </bookViews>
  <sheets>
    <sheet name="Foglio1" sheetId="1" r:id="rId1"/>
    <sheet name="Cariello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21" i="2"/>
  <c r="C21" i="2"/>
  <c r="H16" i="2"/>
  <c r="D16" i="2"/>
  <c r="E16" i="2" s="1"/>
  <c r="G16" i="2" s="1"/>
  <c r="H15" i="2"/>
  <c r="D15" i="2"/>
  <c r="E15" i="2" s="1"/>
  <c r="G15" i="2" s="1"/>
  <c r="I15" i="2" s="1"/>
  <c r="I16" i="2" l="1"/>
  <c r="F20" i="2"/>
  <c r="F22" i="2" s="1"/>
  <c r="C20" i="2"/>
  <c r="C18" i="2"/>
  <c r="C22" i="2" s="1"/>
  <c r="H5" i="2"/>
  <c r="H14" i="2"/>
  <c r="D14" i="2"/>
  <c r="E14" i="2" s="1"/>
  <c r="G14" i="2" s="1"/>
  <c r="I14" i="2" s="1"/>
  <c r="H13" i="2"/>
  <c r="D13" i="2"/>
  <c r="E13" i="2" s="1"/>
  <c r="G13" i="2" s="1"/>
  <c r="I13" i="2" s="1"/>
  <c r="H12" i="2"/>
  <c r="D12" i="2"/>
  <c r="E12" i="2" s="1"/>
  <c r="G12" i="2" s="1"/>
  <c r="I12" i="2" s="1"/>
  <c r="H11" i="2"/>
  <c r="D11" i="2"/>
  <c r="H10" i="2"/>
  <c r="D10" i="2"/>
  <c r="E10" i="2" s="1"/>
  <c r="G10" i="2" s="1"/>
  <c r="I10" i="2" s="1"/>
  <c r="D9" i="2"/>
  <c r="E9" i="2" s="1"/>
  <c r="G9" i="2" s="1"/>
  <c r="D8" i="2"/>
  <c r="D7" i="2"/>
  <c r="E7" i="2" s="1"/>
  <c r="G7" i="2" s="1"/>
  <c r="I7" i="2" s="1"/>
  <c r="H9" i="2"/>
  <c r="I9" i="2" s="1"/>
  <c r="H8" i="2"/>
  <c r="E8" i="2"/>
  <c r="G8" i="2" s="1"/>
  <c r="I8" i="2" s="1"/>
  <c r="H7" i="2"/>
  <c r="H6" i="2"/>
  <c r="I6" i="2" s="1"/>
  <c r="D6" i="2"/>
  <c r="E6" i="2" s="1"/>
  <c r="G6" i="2" s="1"/>
  <c r="D5" i="2"/>
  <c r="D20" i="2" s="1"/>
  <c r="E5" i="2"/>
  <c r="H18" i="2" l="1"/>
  <c r="E20" i="2"/>
  <c r="G5" i="2"/>
  <c r="E18" i="2"/>
  <c r="E11" i="2"/>
  <c r="D21" i="2"/>
  <c r="H21" i="2"/>
  <c r="H20" i="2"/>
  <c r="D18" i="2"/>
  <c r="D22" i="2" s="1"/>
  <c r="G18" i="2" l="1"/>
  <c r="G20" i="2"/>
  <c r="I5" i="2"/>
  <c r="G11" i="2"/>
  <c r="E21" i="2"/>
  <c r="E22" i="2" s="1"/>
  <c r="H22" i="2"/>
  <c r="I20" i="2" l="1"/>
  <c r="G21" i="2"/>
  <c r="G22" i="2" s="1"/>
  <c r="I11" i="2"/>
  <c r="I21" i="2" s="1"/>
  <c r="I18" i="2" l="1"/>
  <c r="I22" i="2" s="1"/>
</calcChain>
</file>

<file path=xl/sharedStrings.xml><?xml version="1.0" encoding="utf-8"?>
<sst xmlns="http://schemas.openxmlformats.org/spreadsheetml/2006/main" count="60" uniqueCount="32">
  <si>
    <t>NOME</t>
  </si>
  <si>
    <t>OGGETTO DELL'INCARICO</t>
  </si>
  <si>
    <t>CONTRIBUTO PREVIDENZIALE OBBLIGATORIO</t>
  </si>
  <si>
    <t>Fornitore</t>
  </si>
  <si>
    <t>competenza</t>
  </si>
  <si>
    <t>SCADENZA</t>
  </si>
  <si>
    <t>Delibera Assemblea Soci del 11.05.2016</t>
  </si>
  <si>
    <t>Approvazione Bilancio 31.12.2018</t>
  </si>
  <si>
    <t>ESTREMI AFFIDAMENTO</t>
  </si>
  <si>
    <t>Cariello</t>
  </si>
  <si>
    <t>Fattura</t>
  </si>
  <si>
    <t>Imponibile</t>
  </si>
  <si>
    <t>Spese</t>
  </si>
  <si>
    <t>Totale</t>
  </si>
  <si>
    <t>RA</t>
  </si>
  <si>
    <t>IVA</t>
  </si>
  <si>
    <t>Carielo</t>
  </si>
  <si>
    <t>Check</t>
  </si>
  <si>
    <t>Scardigli Dott. Juri</t>
  </si>
  <si>
    <t>Venturini Dott.ssa Daniela</t>
  </si>
  <si>
    <t xml:space="preserve">Bartolomei Dott.ssa Eleonora </t>
  </si>
  <si>
    <t>COMPENSI</t>
  </si>
  <si>
    <t>*  in fondo grigio sono riportati gli importi fissi annuali</t>
  </si>
  <si>
    <t xml:space="preserve">Venturini Dott.ssa Daniela </t>
  </si>
  <si>
    <t>Presidente Collegio Sindacale 2016</t>
  </si>
  <si>
    <t>Sindaco Effettivo Collegio Sindacale 2016</t>
  </si>
  <si>
    <t>Presidente Collegio Sindacale 2017</t>
  </si>
  <si>
    <t>Sindaco Effettivo Collegio Sindacale 2017</t>
  </si>
  <si>
    <t>UHY Bompani S.r.l.</t>
  </si>
  <si>
    <t>Delibera Assemblea Soci del 31.01.2017</t>
  </si>
  <si>
    <t>RIEPILOGO CONSULENTI / COLLABORATORI ANNO 2018 AL NETTO DELL'IVA</t>
  </si>
  <si>
    <t>Revisione Legale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</si>
</sst>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/>
    <xf numFmtId="4" fontId="0" fillId="0" borderId="0" xfId="0" applyNumberFormat="1" applyBorder="1" applyAlignment="1">
      <alignment horizontal="right"/>
    </xf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3" borderId="0" xfId="0" applyFill="1" applyBorder="1"/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="79" zoomScaleNormal="79" workbookViewId="0">
      <selection activeCell="C18" sqref="C18"/>
    </sheetView>
  </sheetViews>
  <sheetFormatPr defaultRowHeight="15" x14ac:dyDescent="0.25"/>
  <cols>
    <col min="1" max="1" width="26.7109375" customWidth="1"/>
    <col min="2" max="2" width="43.7109375" customWidth="1"/>
    <col min="3" max="3" width="14" customWidth="1"/>
    <col min="4" max="4" width="17.42578125" customWidth="1"/>
    <col min="5" max="5" width="35.42578125" style="1" customWidth="1"/>
    <col min="6" max="6" width="33.28515625" customWidth="1"/>
  </cols>
  <sheetData>
    <row r="1" spans="1:6" ht="16.5" x14ac:dyDescent="0.3">
      <c r="A1" s="26" t="s">
        <v>30</v>
      </c>
      <c r="B1" s="26"/>
      <c r="C1" s="26"/>
      <c r="D1" s="26"/>
      <c r="E1" s="26"/>
      <c r="F1" s="26"/>
    </row>
    <row r="2" spans="1:6" x14ac:dyDescent="0.25">
      <c r="A2" s="17"/>
      <c r="B2" s="17"/>
      <c r="C2" s="17"/>
      <c r="D2" s="17"/>
      <c r="E2" s="18"/>
      <c r="F2" s="17"/>
    </row>
    <row r="3" spans="1:6" ht="40.5" x14ac:dyDescent="0.25">
      <c r="A3" s="19" t="s">
        <v>0</v>
      </c>
      <c r="B3" s="19" t="s">
        <v>1</v>
      </c>
      <c r="C3" s="25" t="s">
        <v>21</v>
      </c>
      <c r="D3" s="20" t="s">
        <v>2</v>
      </c>
      <c r="E3" s="20" t="s">
        <v>8</v>
      </c>
      <c r="F3" s="21" t="s">
        <v>5</v>
      </c>
    </row>
    <row r="4" spans="1:6" ht="30" customHeight="1" x14ac:dyDescent="0.25">
      <c r="A4" s="22" t="s">
        <v>18</v>
      </c>
      <c r="B4" s="22" t="s">
        <v>24</v>
      </c>
      <c r="C4" s="31">
        <v>6000</v>
      </c>
      <c r="D4" s="31">
        <v>240</v>
      </c>
      <c r="E4" s="23" t="s">
        <v>6</v>
      </c>
      <c r="F4" s="24" t="s">
        <v>7</v>
      </c>
    </row>
    <row r="5" spans="1:6" ht="30" customHeight="1" x14ac:dyDescent="0.25">
      <c r="A5" s="22" t="s">
        <v>23</v>
      </c>
      <c r="B5" s="22" t="s">
        <v>25</v>
      </c>
      <c r="C5" s="31">
        <v>1750</v>
      </c>
      <c r="D5" s="31">
        <v>70</v>
      </c>
      <c r="E5" s="23" t="s">
        <v>6</v>
      </c>
      <c r="F5" s="24" t="s">
        <v>7</v>
      </c>
    </row>
    <row r="6" spans="1:6" ht="28.5" customHeight="1" x14ac:dyDescent="0.25">
      <c r="A6" s="22" t="s">
        <v>20</v>
      </c>
      <c r="B6" s="22" t="s">
        <v>25</v>
      </c>
      <c r="C6" s="31">
        <v>1750</v>
      </c>
      <c r="D6" s="31">
        <v>70</v>
      </c>
      <c r="E6" s="23" t="s">
        <v>6</v>
      </c>
      <c r="F6" s="24" t="s">
        <v>7</v>
      </c>
    </row>
    <row r="7" spans="1:6" ht="31.5" customHeight="1" x14ac:dyDescent="0.25">
      <c r="A7" s="22" t="s">
        <v>18</v>
      </c>
      <c r="B7" s="22" t="s">
        <v>26</v>
      </c>
      <c r="C7" s="31">
        <v>6000</v>
      </c>
      <c r="D7" s="31">
        <v>240</v>
      </c>
      <c r="E7" s="23" t="s">
        <v>6</v>
      </c>
      <c r="F7" s="24" t="s">
        <v>7</v>
      </c>
    </row>
    <row r="8" spans="1:6" ht="27" customHeight="1" x14ac:dyDescent="0.25">
      <c r="A8" s="22" t="s">
        <v>19</v>
      </c>
      <c r="B8" s="22" t="s">
        <v>27</v>
      </c>
      <c r="C8" s="31">
        <v>3000</v>
      </c>
      <c r="D8" s="31">
        <v>120</v>
      </c>
      <c r="E8" s="23" t="s">
        <v>6</v>
      </c>
      <c r="F8" s="24" t="s">
        <v>7</v>
      </c>
    </row>
    <row r="9" spans="1:6" ht="35.25" customHeight="1" x14ac:dyDescent="0.25">
      <c r="A9" s="22" t="s">
        <v>20</v>
      </c>
      <c r="B9" s="22" t="s">
        <v>27</v>
      </c>
      <c r="C9" s="31">
        <v>3000</v>
      </c>
      <c r="D9" s="31">
        <v>120</v>
      </c>
      <c r="E9" s="23" t="s">
        <v>6</v>
      </c>
      <c r="F9" s="24" t="s">
        <v>7</v>
      </c>
    </row>
    <row r="10" spans="1:6" ht="32.25" customHeight="1" x14ac:dyDescent="0.25">
      <c r="A10" s="22" t="s">
        <v>28</v>
      </c>
      <c r="B10" s="22" t="s">
        <v>31</v>
      </c>
      <c r="C10" s="31">
        <v>7500</v>
      </c>
      <c r="D10" s="31"/>
      <c r="E10" s="23" t="s">
        <v>29</v>
      </c>
      <c r="F10" s="24" t="s">
        <v>7</v>
      </c>
    </row>
    <row r="11" spans="1:6" x14ac:dyDescent="0.25">
      <c r="A11" s="17"/>
      <c r="B11" s="17"/>
      <c r="C11" s="17"/>
      <c r="D11" s="17"/>
      <c r="E11" s="18"/>
      <c r="F11" s="17"/>
    </row>
    <row r="12" spans="1:6" x14ac:dyDescent="0.25">
      <c r="A12" s="27" t="s">
        <v>22</v>
      </c>
      <c r="B12" s="27"/>
      <c r="C12" s="17"/>
      <c r="D12" s="17"/>
      <c r="E12" s="18"/>
      <c r="F12" s="17"/>
    </row>
  </sheetData>
  <mergeCells count="2">
    <mergeCell ref="A1:F1"/>
    <mergeCell ref="A12:B12"/>
  </mergeCells>
  <pageMargins left="0.19685039370078741" right="0.19685039370078741" top="0.74803149606299213" bottom="0.74803149606299213" header="0.31496062992125984" footer="0.31496062992125984"/>
  <pageSetup paperSize="9" scale="65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P26"/>
  <sheetViews>
    <sheetView workbookViewId="0">
      <selection activeCell="D26" sqref="D26"/>
    </sheetView>
  </sheetViews>
  <sheetFormatPr defaultRowHeight="15" x14ac:dyDescent="0.25"/>
  <cols>
    <col min="3" max="3" width="11.28515625" customWidth="1"/>
    <col min="4" max="4" width="13.42578125" customWidth="1"/>
    <col min="5" max="5" width="11.140625" bestFit="1" customWidth="1"/>
    <col min="6" max="6" width="10.42578125" customWidth="1"/>
    <col min="7" max="7" width="11.140625" customWidth="1"/>
    <col min="8" max="8" width="11.140625" bestFit="1" customWidth="1"/>
    <col min="9" max="9" width="11.140625" customWidth="1"/>
    <col min="10" max="10" width="13" customWidth="1"/>
  </cols>
  <sheetData>
    <row r="4" spans="1:16" x14ac:dyDescent="0.25">
      <c r="A4" s="10" t="s">
        <v>3</v>
      </c>
      <c r="B4" s="10" t="s">
        <v>10</v>
      </c>
      <c r="C4" s="10" t="s">
        <v>11</v>
      </c>
      <c r="D4" s="11" t="s">
        <v>15</v>
      </c>
      <c r="E4" s="11" t="s">
        <v>13</v>
      </c>
      <c r="F4" s="11" t="s">
        <v>12</v>
      </c>
      <c r="G4" s="11" t="s">
        <v>13</v>
      </c>
      <c r="H4" s="10" t="s">
        <v>14</v>
      </c>
      <c r="I4" s="10" t="s">
        <v>13</v>
      </c>
      <c r="J4" s="10" t="s">
        <v>4</v>
      </c>
      <c r="K4" s="9"/>
      <c r="L4" s="9"/>
      <c r="M4" s="9"/>
      <c r="N4" s="9"/>
      <c r="O4" s="9"/>
      <c r="P4" s="9"/>
    </row>
    <row r="5" spans="1:16" x14ac:dyDescent="0.25">
      <c r="A5" s="4" t="s">
        <v>9</v>
      </c>
      <c r="B5" s="8">
        <v>269</v>
      </c>
      <c r="C5" s="6">
        <v>18960.84</v>
      </c>
      <c r="D5" s="7">
        <f>C5*0.22+0.01</f>
        <v>4171.3948</v>
      </c>
      <c r="E5" s="7">
        <f t="shared" ref="E5:E12" si="0">C5+D5</f>
        <v>23132.234799999998</v>
      </c>
      <c r="F5" s="7">
        <v>659.94</v>
      </c>
      <c r="G5" s="7">
        <f t="shared" ref="G5:G12" si="1">E5+F5</f>
        <v>23792.174799999997</v>
      </c>
      <c r="H5" s="7">
        <f t="shared" ref="H5:H12" si="2">C5*0.2</f>
        <v>3792.1680000000001</v>
      </c>
      <c r="I5" s="7">
        <f>G5-H5</f>
        <v>20000.006799999996</v>
      </c>
      <c r="J5" s="12">
        <v>2015</v>
      </c>
      <c r="K5" s="4"/>
      <c r="L5" s="4"/>
      <c r="M5" s="4"/>
      <c r="N5" s="4"/>
      <c r="O5" s="4"/>
      <c r="P5" s="4"/>
    </row>
    <row r="6" spans="1:16" x14ac:dyDescent="0.25">
      <c r="A6" s="4" t="s">
        <v>9</v>
      </c>
      <c r="B6" s="8">
        <v>512</v>
      </c>
      <c r="C6" s="6">
        <v>2007.84</v>
      </c>
      <c r="D6" s="7">
        <f>C6*0.22+0.01</f>
        <v>441.73479999999995</v>
      </c>
      <c r="E6" s="7">
        <f t="shared" si="0"/>
        <v>2449.5747999999999</v>
      </c>
      <c r="F6" s="7">
        <v>0</v>
      </c>
      <c r="G6" s="7">
        <f t="shared" si="1"/>
        <v>2449.5747999999999</v>
      </c>
      <c r="H6" s="7">
        <f t="shared" si="2"/>
        <v>401.56799999999998</v>
      </c>
      <c r="I6" s="7">
        <f>G6-H6</f>
        <v>2048.0068000000001</v>
      </c>
      <c r="J6" s="12">
        <v>2015</v>
      </c>
      <c r="K6" s="4"/>
      <c r="L6" s="4"/>
      <c r="M6" s="4"/>
      <c r="N6" s="4"/>
      <c r="O6" s="4"/>
      <c r="P6" s="4"/>
    </row>
    <row r="7" spans="1:16" x14ac:dyDescent="0.25">
      <c r="A7" s="4" t="s">
        <v>9</v>
      </c>
      <c r="B7" s="8">
        <v>513</v>
      </c>
      <c r="C7" s="6">
        <v>7406.86</v>
      </c>
      <c r="D7" s="7">
        <f t="shared" ref="D7:D12" si="3">C7*0.22</f>
        <v>1629.5092</v>
      </c>
      <c r="E7" s="7">
        <f t="shared" si="0"/>
        <v>9036.3691999999992</v>
      </c>
      <c r="F7" s="7">
        <v>1445</v>
      </c>
      <c r="G7" s="7">
        <f t="shared" si="1"/>
        <v>10481.369199999999</v>
      </c>
      <c r="H7" s="7">
        <f t="shared" si="2"/>
        <v>1481.3720000000001</v>
      </c>
      <c r="I7" s="7">
        <f t="shared" ref="I7:I14" si="4">G7-H7</f>
        <v>8999.9971999999998</v>
      </c>
      <c r="J7" s="12">
        <v>2015</v>
      </c>
      <c r="K7" s="4"/>
      <c r="L7" s="4"/>
      <c r="M7" s="4"/>
      <c r="N7" s="4"/>
      <c r="O7" s="4"/>
      <c r="P7" s="4"/>
    </row>
    <row r="8" spans="1:16" x14ac:dyDescent="0.25">
      <c r="A8" s="3" t="s">
        <v>9</v>
      </c>
      <c r="B8" s="8">
        <v>514</v>
      </c>
      <c r="C8" s="6">
        <v>2647.45</v>
      </c>
      <c r="D8" s="7">
        <f t="shared" si="3"/>
        <v>582.43899999999996</v>
      </c>
      <c r="E8" s="7">
        <f t="shared" si="0"/>
        <v>3229.8889999999997</v>
      </c>
      <c r="F8" s="7">
        <v>249.6</v>
      </c>
      <c r="G8" s="7">
        <f t="shared" si="1"/>
        <v>3479.4889999999996</v>
      </c>
      <c r="H8" s="7">
        <f t="shared" si="2"/>
        <v>529.49</v>
      </c>
      <c r="I8" s="7">
        <f t="shared" si="4"/>
        <v>2949.9989999999998</v>
      </c>
      <c r="J8" s="12">
        <v>2015</v>
      </c>
      <c r="K8" s="4"/>
      <c r="L8" s="4"/>
      <c r="M8" s="4"/>
      <c r="N8" s="4"/>
      <c r="O8" s="4"/>
      <c r="P8" s="4"/>
    </row>
    <row r="9" spans="1:16" x14ac:dyDescent="0.25">
      <c r="A9" s="3" t="s">
        <v>9</v>
      </c>
      <c r="B9" s="8">
        <v>515</v>
      </c>
      <c r="C9" s="6">
        <v>554.30999999999995</v>
      </c>
      <c r="D9" s="7">
        <f t="shared" si="3"/>
        <v>121.94819999999999</v>
      </c>
      <c r="E9" s="7">
        <f t="shared" si="0"/>
        <v>676.25819999999999</v>
      </c>
      <c r="F9" s="7">
        <v>234.6</v>
      </c>
      <c r="G9" s="7">
        <f t="shared" si="1"/>
        <v>910.85820000000001</v>
      </c>
      <c r="H9" s="7">
        <f t="shared" si="2"/>
        <v>110.86199999999999</v>
      </c>
      <c r="I9" s="7">
        <f t="shared" si="4"/>
        <v>799.99620000000004</v>
      </c>
      <c r="J9" s="12">
        <v>2015</v>
      </c>
      <c r="K9" s="4"/>
      <c r="L9" s="4"/>
      <c r="M9" s="5"/>
      <c r="N9" s="4"/>
      <c r="O9" s="4"/>
      <c r="P9" s="4"/>
    </row>
    <row r="10" spans="1:16" x14ac:dyDescent="0.25">
      <c r="A10" s="3" t="s">
        <v>9</v>
      </c>
      <c r="B10" s="8">
        <v>516</v>
      </c>
      <c r="C10" s="6">
        <v>5100</v>
      </c>
      <c r="D10" s="7">
        <f t="shared" si="3"/>
        <v>1122</v>
      </c>
      <c r="E10" s="7">
        <f t="shared" si="0"/>
        <v>6222</v>
      </c>
      <c r="F10" s="7">
        <v>0</v>
      </c>
      <c r="G10" s="7">
        <f t="shared" si="1"/>
        <v>6222</v>
      </c>
      <c r="H10" s="7">
        <f t="shared" si="2"/>
        <v>1020</v>
      </c>
      <c r="I10" s="7">
        <f t="shared" si="4"/>
        <v>5202</v>
      </c>
      <c r="J10" s="12">
        <v>2015</v>
      </c>
      <c r="K10" s="4"/>
      <c r="L10" s="4"/>
      <c r="M10" s="5"/>
      <c r="N10" s="4"/>
      <c r="O10" s="4"/>
      <c r="P10" s="4"/>
    </row>
    <row r="11" spans="1:16" x14ac:dyDescent="0.25">
      <c r="A11" s="4" t="s">
        <v>16</v>
      </c>
      <c r="B11" s="8">
        <v>874</v>
      </c>
      <c r="C11" s="6">
        <v>1274.51</v>
      </c>
      <c r="D11" s="7">
        <f t="shared" si="3"/>
        <v>280.3922</v>
      </c>
      <c r="E11" s="7">
        <f t="shared" si="0"/>
        <v>1554.9022</v>
      </c>
      <c r="F11" s="7">
        <v>0</v>
      </c>
      <c r="G11" s="7">
        <f t="shared" si="1"/>
        <v>1554.9022</v>
      </c>
      <c r="H11" s="7">
        <f t="shared" si="2"/>
        <v>254.90200000000002</v>
      </c>
      <c r="I11" s="7">
        <f t="shared" si="4"/>
        <v>1300.0001999999999</v>
      </c>
      <c r="J11" s="3">
        <v>2016</v>
      </c>
      <c r="K11" s="4"/>
      <c r="L11" s="4"/>
      <c r="M11" s="5"/>
      <c r="N11" s="4"/>
      <c r="O11" s="4"/>
      <c r="P11" s="4"/>
    </row>
    <row r="12" spans="1:16" x14ac:dyDescent="0.25">
      <c r="A12" s="4" t="s">
        <v>9</v>
      </c>
      <c r="B12" s="8">
        <v>875</v>
      </c>
      <c r="C12" s="6">
        <v>7424.85</v>
      </c>
      <c r="D12" s="7">
        <f t="shared" si="3"/>
        <v>1633.4670000000001</v>
      </c>
      <c r="E12" s="7">
        <f t="shared" si="0"/>
        <v>9058.3170000000009</v>
      </c>
      <c r="F12" s="7">
        <v>426.65</v>
      </c>
      <c r="G12" s="7">
        <f t="shared" si="1"/>
        <v>9484.9670000000006</v>
      </c>
      <c r="H12" s="7">
        <f t="shared" si="2"/>
        <v>1484.9700000000003</v>
      </c>
      <c r="I12" s="7">
        <f t="shared" si="4"/>
        <v>7999.9970000000003</v>
      </c>
      <c r="J12" s="3">
        <v>2016</v>
      </c>
      <c r="K12" s="4"/>
      <c r="L12" s="4"/>
      <c r="M12" s="4"/>
      <c r="N12" s="4"/>
      <c r="O12" s="4"/>
      <c r="P12" s="4"/>
    </row>
    <row r="13" spans="1:16" x14ac:dyDescent="0.25">
      <c r="A13" s="4" t="s">
        <v>9</v>
      </c>
      <c r="B13" s="8">
        <v>876</v>
      </c>
      <c r="C13" s="6">
        <v>474.02</v>
      </c>
      <c r="D13" s="7">
        <f t="shared" ref="D13:D14" si="5">C13*0.22</f>
        <v>104.28439999999999</v>
      </c>
      <c r="E13" s="7">
        <f t="shared" ref="E13:E14" si="6">C13+D13</f>
        <v>578.30439999999999</v>
      </c>
      <c r="F13" s="7">
        <v>16.5</v>
      </c>
      <c r="G13" s="7">
        <f t="shared" ref="G13:G14" si="7">E13+F13</f>
        <v>594.80439999999999</v>
      </c>
      <c r="H13" s="7">
        <f t="shared" ref="H13:H14" si="8">C13*0.2</f>
        <v>94.804000000000002</v>
      </c>
      <c r="I13" s="7">
        <f t="shared" si="4"/>
        <v>500.00040000000001</v>
      </c>
      <c r="J13" s="3">
        <v>2016</v>
      </c>
      <c r="K13" s="4"/>
      <c r="L13" s="4"/>
      <c r="M13" s="4"/>
      <c r="N13" s="4"/>
      <c r="O13" s="4"/>
      <c r="P13" s="4"/>
    </row>
    <row r="14" spans="1:16" x14ac:dyDescent="0.25">
      <c r="A14" s="4" t="s">
        <v>9</v>
      </c>
      <c r="B14" s="8">
        <v>877</v>
      </c>
      <c r="C14" s="6">
        <v>2455</v>
      </c>
      <c r="D14" s="7">
        <f t="shared" si="5"/>
        <v>540.1</v>
      </c>
      <c r="E14" s="7">
        <f t="shared" si="6"/>
        <v>2995.1</v>
      </c>
      <c r="F14" s="7">
        <v>495.9</v>
      </c>
      <c r="G14" s="7">
        <f t="shared" si="7"/>
        <v>3491</v>
      </c>
      <c r="H14" s="7">
        <f t="shared" si="8"/>
        <v>491</v>
      </c>
      <c r="I14" s="7">
        <f t="shared" si="4"/>
        <v>3000</v>
      </c>
      <c r="J14" s="3">
        <v>2016</v>
      </c>
      <c r="K14" s="4"/>
      <c r="L14" s="4"/>
      <c r="M14" s="4"/>
      <c r="N14" s="4"/>
      <c r="O14" s="4"/>
      <c r="P14" s="4"/>
    </row>
    <row r="15" spans="1:16" x14ac:dyDescent="0.25">
      <c r="A15" s="4" t="s">
        <v>9</v>
      </c>
      <c r="B15" s="8">
        <v>878</v>
      </c>
      <c r="C15" s="6">
        <v>150.49</v>
      </c>
      <c r="D15" s="7">
        <f t="shared" ref="D15:D16" si="9">C15*0.22</f>
        <v>33.107800000000005</v>
      </c>
      <c r="E15" s="7">
        <f t="shared" ref="E15:E16" si="10">C15+D15</f>
        <v>183.59780000000001</v>
      </c>
      <c r="F15" s="7">
        <v>46.5</v>
      </c>
      <c r="G15" s="7">
        <f t="shared" ref="G15:G16" si="11">E15+F15</f>
        <v>230.09780000000001</v>
      </c>
      <c r="H15" s="7">
        <f t="shared" ref="H15:H16" si="12">C15*0.2</f>
        <v>30.098000000000003</v>
      </c>
      <c r="I15" s="7">
        <f t="shared" ref="I15:I16" si="13">G15-H15</f>
        <v>199.99979999999999</v>
      </c>
      <c r="J15" s="3">
        <v>2016</v>
      </c>
      <c r="K15" s="4"/>
      <c r="L15" s="4"/>
      <c r="M15" s="4"/>
      <c r="N15" s="4"/>
      <c r="O15" s="4"/>
      <c r="P15" s="4"/>
    </row>
    <row r="16" spans="1:16" x14ac:dyDescent="0.25">
      <c r="A16" s="4" t="s">
        <v>9</v>
      </c>
      <c r="B16" s="8">
        <v>879</v>
      </c>
      <c r="C16" s="6">
        <v>98.04</v>
      </c>
      <c r="D16" s="7">
        <f t="shared" si="9"/>
        <v>21.568800000000003</v>
      </c>
      <c r="E16" s="7">
        <f t="shared" si="10"/>
        <v>119.6088</v>
      </c>
      <c r="F16" s="7">
        <v>0</v>
      </c>
      <c r="G16" s="7">
        <f t="shared" si="11"/>
        <v>119.6088</v>
      </c>
      <c r="H16" s="7">
        <f t="shared" si="12"/>
        <v>19.608000000000004</v>
      </c>
      <c r="I16" s="7">
        <f t="shared" si="13"/>
        <v>100.0008</v>
      </c>
      <c r="J16" s="3">
        <v>2016</v>
      </c>
      <c r="K16" s="4"/>
      <c r="L16" s="4"/>
      <c r="M16" s="4"/>
      <c r="N16" s="4"/>
      <c r="O16" s="4"/>
      <c r="P16" s="4"/>
    </row>
    <row r="17" spans="1:16" x14ac:dyDescent="0.25">
      <c r="C17" s="13"/>
      <c r="D17" s="14"/>
      <c r="E17" s="14"/>
      <c r="F17" s="14"/>
      <c r="G17" s="14"/>
      <c r="H17" s="14"/>
      <c r="I17" s="14"/>
    </row>
    <row r="18" spans="1:16" x14ac:dyDescent="0.25">
      <c r="A18" s="28" t="s">
        <v>13</v>
      </c>
      <c r="B18" s="28"/>
      <c r="C18" s="15">
        <f>SUM(C5:C17)</f>
        <v>48554.21</v>
      </c>
      <c r="D18" s="16">
        <f>SUM(D5:D17)</f>
        <v>10681.9462</v>
      </c>
      <c r="E18" s="16">
        <f t="shared" ref="E18:I18" si="14">SUM(E5:E17)</f>
        <v>59236.156199999998</v>
      </c>
      <c r="F18" s="16">
        <f t="shared" si="14"/>
        <v>3574.69</v>
      </c>
      <c r="G18" s="16">
        <f t="shared" si="14"/>
        <v>62810.846200000007</v>
      </c>
      <c r="H18" s="16">
        <f t="shared" si="14"/>
        <v>9710.8420000000006</v>
      </c>
      <c r="I18" s="16">
        <f t="shared" si="14"/>
        <v>53100.004200000003</v>
      </c>
      <c r="J18" s="2"/>
      <c r="K18" s="2"/>
      <c r="L18" s="2"/>
      <c r="M18" s="2"/>
      <c r="N18" s="2"/>
      <c r="O18" s="2"/>
      <c r="P18" s="2"/>
    </row>
    <row r="19" spans="1:16" x14ac:dyDescent="0.25">
      <c r="C19" s="13"/>
      <c r="D19" s="14"/>
      <c r="E19" s="14"/>
      <c r="F19" s="14"/>
      <c r="G19" s="14"/>
      <c r="H19" s="14"/>
      <c r="I19" s="14"/>
    </row>
    <row r="20" spans="1:16" x14ac:dyDescent="0.25">
      <c r="A20" s="29">
        <v>2015</v>
      </c>
      <c r="B20" s="29"/>
      <c r="C20" s="13">
        <f>C5+C6+C7+C8+C9+C10</f>
        <v>36677.300000000003</v>
      </c>
      <c r="D20" s="13">
        <f t="shared" ref="D20:I20" si="15">D5+D6+D7+D8+D9+D10</f>
        <v>8069.0260000000007</v>
      </c>
      <c r="E20" s="13">
        <f t="shared" si="15"/>
        <v>44746.325999999994</v>
      </c>
      <c r="F20" s="13">
        <f t="shared" si="15"/>
        <v>2589.14</v>
      </c>
      <c r="G20" s="13">
        <f t="shared" si="15"/>
        <v>47335.466</v>
      </c>
      <c r="H20" s="13">
        <f t="shared" si="15"/>
        <v>7335.46</v>
      </c>
      <c r="I20" s="13">
        <f t="shared" si="15"/>
        <v>40000.006000000001</v>
      </c>
    </row>
    <row r="21" spans="1:16" x14ac:dyDescent="0.25">
      <c r="A21" s="29">
        <v>2016</v>
      </c>
      <c r="B21" s="29"/>
      <c r="C21" s="13">
        <f>C11+C12+C13+C14+C15+C16</f>
        <v>11876.910000000002</v>
      </c>
      <c r="D21" s="13">
        <f t="shared" ref="D21:I21" si="16">D11+D12+D13+D14+D15+D16</f>
        <v>2612.9202000000005</v>
      </c>
      <c r="E21" s="13">
        <f t="shared" si="16"/>
        <v>14489.8302</v>
      </c>
      <c r="F21" s="13">
        <f t="shared" si="16"/>
        <v>985.55</v>
      </c>
      <c r="G21" s="13">
        <f t="shared" si="16"/>
        <v>15475.380200000001</v>
      </c>
      <c r="H21" s="13">
        <f t="shared" si="16"/>
        <v>2375.3820000000005</v>
      </c>
      <c r="I21" s="13">
        <f t="shared" si="16"/>
        <v>13099.9982</v>
      </c>
    </row>
    <row r="22" spans="1:16" x14ac:dyDescent="0.25">
      <c r="A22" s="30" t="s">
        <v>17</v>
      </c>
      <c r="B22" s="30"/>
      <c r="C22" s="15">
        <f>SUM(C20:C21)-C18</f>
        <v>0</v>
      </c>
      <c r="D22" s="15">
        <f t="shared" ref="D22:I22" si="17">SUM(D20:D21)-D18</f>
        <v>0</v>
      </c>
      <c r="E22" s="15">
        <f t="shared" si="17"/>
        <v>0</v>
      </c>
      <c r="F22" s="15">
        <f t="shared" si="17"/>
        <v>0</v>
      </c>
      <c r="G22" s="15">
        <f t="shared" si="17"/>
        <v>0</v>
      </c>
      <c r="H22" s="15">
        <f t="shared" si="17"/>
        <v>0</v>
      </c>
      <c r="I22" s="15">
        <f t="shared" si="17"/>
        <v>0</v>
      </c>
    </row>
    <row r="24" spans="1:16" x14ac:dyDescent="0.25">
      <c r="C24" s="14"/>
      <c r="D24" s="14"/>
    </row>
    <row r="25" spans="1:16" x14ac:dyDescent="0.25">
      <c r="C25" s="14"/>
      <c r="D25" s="14"/>
    </row>
    <row r="26" spans="1:16" x14ac:dyDescent="0.25">
      <c r="C26" s="14"/>
    </row>
  </sheetData>
  <mergeCells count="4">
    <mergeCell ref="A18:B18"/>
    <mergeCell ref="A20:B20"/>
    <mergeCell ref="A21:B21"/>
    <mergeCell ref="A22:B2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Cariello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Lami</dc:creator>
  <cp:lastModifiedBy>Sandro Gallo</cp:lastModifiedBy>
  <cp:lastPrinted>2018-02-28T10:28:09Z</cp:lastPrinted>
  <dcterms:created xsi:type="dcterms:W3CDTF">2016-06-14T15:16:54Z</dcterms:created>
  <dcterms:modified xsi:type="dcterms:W3CDTF">2021-05-11T11:51:18Z</dcterms:modified>
</cp:coreProperties>
</file>